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05" yWindow="1005" windowWidth="15000" windowHeight="10005"/>
  </bookViews>
  <sheets>
    <sheet name="Sheet1" sheetId="1" r:id="rId1"/>
  </sheets>
  <definedNames>
    <definedName name="_xlnm._FilterDatabase" localSheetId="0" hidden="1">Sheet1!$A$10:$M$406</definedName>
    <definedName name="_xlnm.Print_Area" localSheetId="0">Sheet1!$A$1:$M$401</definedName>
  </definedNames>
  <calcPr calcId="144525"/>
</workbook>
</file>

<file path=xl/calcChain.xml><?xml version="1.0" encoding="utf-8"?>
<calcChain xmlns="http://schemas.openxmlformats.org/spreadsheetml/2006/main">
  <c r="L37" i="1" l="1"/>
  <c r="J37" i="1"/>
  <c r="H37" i="1"/>
  <c r="M405" i="1"/>
  <c r="L178" i="1"/>
  <c r="M46" i="1"/>
  <c r="L43" i="1"/>
  <c r="L42" i="1" s="1"/>
  <c r="L38" i="1"/>
  <c r="M390" i="1"/>
  <c r="L390" i="1"/>
  <c r="M391" i="1"/>
  <c r="M365" i="1" l="1"/>
  <c r="M364" i="1" s="1"/>
  <c r="L364" i="1"/>
  <c r="K364" i="1"/>
  <c r="J364" i="1"/>
  <c r="I364" i="1"/>
  <c r="H364" i="1"/>
  <c r="G364" i="1"/>
  <c r="M281" i="1"/>
  <c r="M280" i="1" s="1"/>
  <c r="L280" i="1"/>
  <c r="K280" i="1"/>
  <c r="J280" i="1"/>
  <c r="I280" i="1"/>
  <c r="H280" i="1"/>
  <c r="G280" i="1"/>
  <c r="M306" i="1"/>
  <c r="M305" i="1" s="1"/>
  <c r="L305" i="1"/>
  <c r="K305" i="1"/>
  <c r="J305" i="1"/>
  <c r="I305" i="1"/>
  <c r="H305" i="1"/>
  <c r="G305" i="1"/>
  <c r="M182" i="1"/>
  <c r="M181" i="1" s="1"/>
  <c r="L181" i="1"/>
  <c r="K181" i="1"/>
  <c r="J181" i="1"/>
  <c r="I181" i="1"/>
  <c r="H181" i="1"/>
  <c r="G181" i="1"/>
  <c r="M92" i="1"/>
  <c r="M91" i="1" s="1"/>
  <c r="L91" i="1"/>
  <c r="K91" i="1"/>
  <c r="J91" i="1"/>
  <c r="I91" i="1"/>
  <c r="H91" i="1"/>
  <c r="G91" i="1"/>
  <c r="M213" i="1"/>
  <c r="M212" i="1" s="1"/>
  <c r="L212" i="1"/>
  <c r="K212" i="1"/>
  <c r="J212" i="1"/>
  <c r="I212" i="1"/>
  <c r="H212" i="1"/>
  <c r="G212" i="1"/>
  <c r="M200" i="1"/>
  <c r="M199" i="1" s="1"/>
  <c r="L199" i="1"/>
  <c r="K199" i="1"/>
  <c r="J199" i="1"/>
  <c r="I199" i="1"/>
  <c r="H199" i="1"/>
  <c r="G199" i="1"/>
  <c r="M193" i="1"/>
  <c r="M192" i="1" s="1"/>
  <c r="K192" i="1"/>
  <c r="L192" i="1"/>
  <c r="J192" i="1"/>
  <c r="I192" i="1"/>
  <c r="H192" i="1"/>
  <c r="G192" i="1"/>
  <c r="L138" i="1"/>
  <c r="L137" i="1" s="1"/>
  <c r="M389" i="1"/>
  <c r="M388" i="1" s="1"/>
  <c r="L388" i="1"/>
  <c r="K388" i="1"/>
  <c r="J388" i="1"/>
  <c r="I388" i="1"/>
  <c r="H388" i="1"/>
  <c r="G388" i="1"/>
  <c r="M387" i="1"/>
  <c r="M386" i="1" s="1"/>
  <c r="K386" i="1"/>
  <c r="L386" i="1"/>
  <c r="J386" i="1"/>
  <c r="I386" i="1"/>
  <c r="H386" i="1"/>
  <c r="G386" i="1"/>
  <c r="L334" i="1"/>
  <c r="L333" i="1" s="1"/>
  <c r="L142" i="1"/>
  <c r="L141" i="1" s="1"/>
  <c r="L140" i="1" s="1"/>
  <c r="H140" i="1"/>
  <c r="J140" i="1"/>
  <c r="H119" i="1"/>
  <c r="J119" i="1"/>
  <c r="L119" i="1"/>
  <c r="M121" i="1"/>
  <c r="M122" i="1"/>
  <c r="L30" i="1"/>
  <c r="L26" i="1"/>
  <c r="M23" i="1"/>
  <c r="L19" i="1"/>
  <c r="L14" i="1"/>
  <c r="M16" i="1"/>
  <c r="L399" i="1"/>
  <c r="L397" i="1"/>
  <c r="L395" i="1"/>
  <c r="L392" i="1"/>
  <c r="L384" i="1"/>
  <c r="L382" i="1"/>
  <c r="L381" i="1" s="1"/>
  <c r="L378" i="1"/>
  <c r="L374" i="1"/>
  <c r="L373" i="1" s="1"/>
  <c r="L370" i="1"/>
  <c r="L368" i="1"/>
  <c r="L367" i="1" s="1"/>
  <c r="L361" i="1"/>
  <c r="L358" i="1"/>
  <c r="L356" i="1"/>
  <c r="L355" i="1" s="1"/>
  <c r="L351" i="1"/>
  <c r="L348" i="1"/>
  <c r="L346" i="1"/>
  <c r="L345" i="1" s="1"/>
  <c r="L342" i="1"/>
  <c r="L339" i="1"/>
  <c r="L336" i="1"/>
  <c r="L330" i="1"/>
  <c r="L327" i="1"/>
  <c r="L324" i="1"/>
  <c r="L321" i="1"/>
  <c r="L312" i="1"/>
  <c r="L307" i="1"/>
  <c r="L302" i="1"/>
  <c r="L299" i="1"/>
  <c r="L290" i="1"/>
  <c r="L288" i="1"/>
  <c r="L285" i="1"/>
  <c r="L282" i="1"/>
  <c r="L277" i="1"/>
  <c r="L271" i="1"/>
  <c r="L265" i="1"/>
  <c r="L250" i="1"/>
  <c r="L245" i="1"/>
  <c r="L243" i="1"/>
  <c r="L241" i="1"/>
  <c r="L238" i="1"/>
  <c r="L236" i="1"/>
  <c r="L235" i="1" s="1"/>
  <c r="L232" i="1"/>
  <c r="L229" i="1"/>
  <c r="L226" i="1"/>
  <c r="L223" i="1"/>
  <c r="L220" i="1"/>
  <c r="L217" i="1"/>
  <c r="L214" i="1"/>
  <c r="L209" i="1"/>
  <c r="L206" i="1"/>
  <c r="L204" i="1"/>
  <c r="L197" i="1"/>
  <c r="L195" i="1"/>
  <c r="L189" i="1"/>
  <c r="L187" i="1"/>
  <c r="L185" i="1"/>
  <c r="L173" i="1"/>
  <c r="L168" i="1"/>
  <c r="L165" i="1"/>
  <c r="L163" i="1"/>
  <c r="L162" i="1" s="1"/>
  <c r="L160" i="1"/>
  <c r="L159" i="1" s="1"/>
  <c r="L156" i="1"/>
  <c r="L155" i="1" s="1"/>
  <c r="L152" i="1"/>
  <c r="L149" i="1"/>
  <c r="L146" i="1"/>
  <c r="L134" i="1"/>
  <c r="L131" i="1"/>
  <c r="L127" i="1"/>
  <c r="L125" i="1"/>
  <c r="L124" i="1" s="1"/>
  <c r="L116" i="1"/>
  <c r="L113" i="1"/>
  <c r="L111" i="1"/>
  <c r="L106" i="1"/>
  <c r="L103" i="1"/>
  <c r="L101" i="1"/>
  <c r="L97" i="1"/>
  <c r="L95" i="1"/>
  <c r="L93" i="1"/>
  <c r="L83" i="1"/>
  <c r="L79" i="1"/>
  <c r="L75" i="1"/>
  <c r="L66" i="1"/>
  <c r="L63" i="1"/>
  <c r="L55" i="1"/>
  <c r="L50" i="1"/>
  <c r="L47" i="1"/>
  <c r="L35" i="1"/>
  <c r="J203" i="1"/>
  <c r="J202" i="1" s="1"/>
  <c r="J196" i="1"/>
  <c r="J186" i="1"/>
  <c r="J236" i="1"/>
  <c r="J138" i="1"/>
  <c r="J374" i="1"/>
  <c r="K304" i="1"/>
  <c r="K303" i="1" s="1"/>
  <c r="K302" i="1" s="1"/>
  <c r="J303" i="1"/>
  <c r="J302" i="1" s="1"/>
  <c r="J63" i="1"/>
  <c r="K353" i="1"/>
  <c r="M353" i="1" s="1"/>
  <c r="K352" i="1"/>
  <c r="M352" i="1" s="1"/>
  <c r="J351" i="1"/>
  <c r="K351" i="1" s="1"/>
  <c r="K400" i="1"/>
  <c r="K399" i="1" s="1"/>
  <c r="J399" i="1"/>
  <c r="K405" i="1"/>
  <c r="K65" i="1"/>
  <c r="M65" i="1" s="1"/>
  <c r="K64" i="1"/>
  <c r="M64" i="1" s="1"/>
  <c r="K385" i="1"/>
  <c r="K384" i="1" s="1"/>
  <c r="J384" i="1"/>
  <c r="I384" i="1"/>
  <c r="H384" i="1"/>
  <c r="G384" i="1"/>
  <c r="K289" i="1"/>
  <c r="K288" i="1" s="1"/>
  <c r="J288" i="1"/>
  <c r="I288" i="1"/>
  <c r="H288" i="1"/>
  <c r="G288" i="1"/>
  <c r="K205" i="1"/>
  <c r="K204" i="1" s="1"/>
  <c r="J204" i="1"/>
  <c r="K198" i="1"/>
  <c r="K197" i="1" s="1"/>
  <c r="J197" i="1"/>
  <c r="K188" i="1"/>
  <c r="K187" i="1" s="1"/>
  <c r="I187" i="1"/>
  <c r="H187" i="1"/>
  <c r="G187" i="1"/>
  <c r="L320" i="1" l="1"/>
  <c r="L82" i="1"/>
  <c r="L366" i="1"/>
  <c r="M351" i="1"/>
  <c r="L123" i="1"/>
  <c r="L118" i="1" s="1"/>
  <c r="L158" i="1"/>
  <c r="L354" i="1"/>
  <c r="M385" i="1"/>
  <c r="M384" i="1" s="1"/>
  <c r="M188" i="1"/>
  <c r="M187" i="1" s="1"/>
  <c r="M205" i="1"/>
  <c r="M204" i="1" s="1"/>
  <c r="L49" i="1"/>
  <c r="M63" i="1"/>
  <c r="L105" i="1"/>
  <c r="M304" i="1"/>
  <c r="M303" i="1" s="1"/>
  <c r="M302" i="1" s="1"/>
  <c r="M198" i="1"/>
  <c r="M197" i="1" s="1"/>
  <c r="L293" i="1"/>
  <c r="L276" i="1" s="1"/>
  <c r="L202" i="1"/>
  <c r="L201" i="1" s="1"/>
  <c r="M289" i="1"/>
  <c r="M288" i="1" s="1"/>
  <c r="M400" i="1"/>
  <c r="M399" i="1" s="1"/>
  <c r="L25" i="1"/>
  <c r="L24" i="1" s="1"/>
  <c r="L18" i="1"/>
  <c r="L13" i="1"/>
  <c r="L194" i="1"/>
  <c r="K63" i="1"/>
  <c r="J187" i="1"/>
  <c r="L183" i="1" l="1"/>
  <c r="L12" i="1"/>
  <c r="L11" i="1" s="1"/>
  <c r="I383" i="1"/>
  <c r="K383" i="1" s="1"/>
  <c r="M383" i="1" s="1"/>
  <c r="J382" i="1"/>
  <c r="J381" i="1" s="1"/>
  <c r="G382" i="1"/>
  <c r="G381" i="1" s="1"/>
  <c r="H381" i="1"/>
  <c r="K380" i="1"/>
  <c r="M380" i="1" s="1"/>
  <c r="K379" i="1"/>
  <c r="J368" i="1"/>
  <c r="J367" i="1" s="1"/>
  <c r="J356" i="1"/>
  <c r="J346" i="1"/>
  <c r="J345" i="1" s="1"/>
  <c r="J294" i="1"/>
  <c r="J195" i="1"/>
  <c r="J194" i="1" s="1"/>
  <c r="J166" i="1"/>
  <c r="J163" i="1"/>
  <c r="J162" i="1" s="1"/>
  <c r="J160" i="1"/>
  <c r="J159" i="1" s="1"/>
  <c r="J156" i="1"/>
  <c r="J125" i="1"/>
  <c r="J124" i="1" s="1"/>
  <c r="H111" i="1"/>
  <c r="I111" i="1"/>
  <c r="J111" i="1"/>
  <c r="G111" i="1"/>
  <c r="K112" i="1"/>
  <c r="K115" i="1"/>
  <c r="M115" i="1" s="1"/>
  <c r="J13" i="1"/>
  <c r="J18" i="1"/>
  <c r="J25" i="1"/>
  <c r="J30" i="1"/>
  <c r="J35" i="1"/>
  <c r="J42" i="1"/>
  <c r="J47" i="1"/>
  <c r="J50" i="1"/>
  <c r="J55" i="1"/>
  <c r="J66" i="1"/>
  <c r="J75" i="1"/>
  <c r="J79" i="1"/>
  <c r="J83" i="1"/>
  <c r="J93" i="1"/>
  <c r="J95" i="1"/>
  <c r="J97" i="1"/>
  <c r="J101" i="1"/>
  <c r="J103" i="1"/>
  <c r="J106" i="1"/>
  <c r="J113" i="1"/>
  <c r="J116" i="1"/>
  <c r="J127" i="1"/>
  <c r="J131" i="1"/>
  <c r="J134" i="1"/>
  <c r="J137" i="1"/>
  <c r="J146" i="1"/>
  <c r="J149" i="1"/>
  <c r="J152" i="1"/>
  <c r="J168" i="1"/>
  <c r="J173" i="1"/>
  <c r="J185" i="1"/>
  <c r="J189" i="1"/>
  <c r="J206" i="1"/>
  <c r="J209" i="1"/>
  <c r="J214" i="1"/>
  <c r="J217" i="1"/>
  <c r="J220" i="1"/>
  <c r="J223" i="1"/>
  <c r="J226" i="1"/>
  <c r="J229" i="1"/>
  <c r="J232" i="1"/>
  <c r="J235" i="1"/>
  <c r="J238" i="1"/>
  <c r="J241" i="1"/>
  <c r="J243" i="1"/>
  <c r="J245" i="1"/>
  <c r="J250" i="1"/>
  <c r="J265" i="1"/>
  <c r="J271" i="1"/>
  <c r="J277" i="1"/>
  <c r="J282" i="1"/>
  <c r="J285" i="1"/>
  <c r="J290" i="1"/>
  <c r="J299" i="1"/>
  <c r="J307" i="1"/>
  <c r="J312" i="1"/>
  <c r="J321" i="1"/>
  <c r="J324" i="1"/>
  <c r="J327" i="1"/>
  <c r="J330" i="1"/>
  <c r="J333" i="1"/>
  <c r="J336" i="1"/>
  <c r="J339" i="1"/>
  <c r="J342" i="1"/>
  <c r="J348" i="1"/>
  <c r="J358" i="1"/>
  <c r="J361" i="1"/>
  <c r="J370" i="1"/>
  <c r="J373" i="1"/>
  <c r="J378" i="1"/>
  <c r="J397" i="1"/>
  <c r="J395" i="1"/>
  <c r="J392" i="1"/>
  <c r="H283" i="1"/>
  <c r="H282" i="1" s="1"/>
  <c r="H286" i="1"/>
  <c r="H285" i="1" s="1"/>
  <c r="H356" i="1"/>
  <c r="H355" i="1" s="1"/>
  <c r="H278" i="1"/>
  <c r="H277" i="1" s="1"/>
  <c r="H395" i="1"/>
  <c r="H210" i="1"/>
  <c r="H209" i="1" s="1"/>
  <c r="I211" i="1"/>
  <c r="K211" i="1" s="1"/>
  <c r="M211" i="1" s="1"/>
  <c r="G209" i="1"/>
  <c r="H349" i="1"/>
  <c r="H348" i="1" s="1"/>
  <c r="I350" i="1"/>
  <c r="K350" i="1" s="1"/>
  <c r="M350" i="1" s="1"/>
  <c r="G348" i="1"/>
  <c r="I301" i="1"/>
  <c r="K301" i="1" s="1"/>
  <c r="M301" i="1" s="1"/>
  <c r="H300" i="1"/>
  <c r="H299" i="1" s="1"/>
  <c r="G299" i="1"/>
  <c r="H294" i="1"/>
  <c r="H293" i="1" s="1"/>
  <c r="I295" i="1"/>
  <c r="K295" i="1" s="1"/>
  <c r="M295" i="1" s="1"/>
  <c r="G293" i="1"/>
  <c r="H236" i="1"/>
  <c r="H235" i="1" s="1"/>
  <c r="I237" i="1"/>
  <c r="K237" i="1" s="1"/>
  <c r="M237" i="1" s="1"/>
  <c r="G236" i="1"/>
  <c r="G235" i="1" s="1"/>
  <c r="H224" i="1"/>
  <c r="H223" i="1" s="1"/>
  <c r="I225" i="1"/>
  <c r="K225" i="1" s="1"/>
  <c r="M225" i="1" s="1"/>
  <c r="G224" i="1"/>
  <c r="G223" i="1" s="1"/>
  <c r="H202" i="1"/>
  <c r="H201" i="1" s="1"/>
  <c r="H195" i="1"/>
  <c r="H194" i="1" s="1"/>
  <c r="I405" i="1"/>
  <c r="I298" i="1"/>
  <c r="K298" i="1" s="1"/>
  <c r="M298" i="1" s="1"/>
  <c r="H297" i="1"/>
  <c r="H296" i="1" s="1"/>
  <c r="G296" i="1"/>
  <c r="G397" i="1"/>
  <c r="G396" i="1" s="1"/>
  <c r="I398" i="1"/>
  <c r="I397" i="1" s="1"/>
  <c r="H397" i="1"/>
  <c r="I394" i="1"/>
  <c r="K394" i="1" s="1"/>
  <c r="M394" i="1" s="1"/>
  <c r="G393" i="1"/>
  <c r="G392" i="1" s="1"/>
  <c r="H392" i="1"/>
  <c r="H138" i="1"/>
  <c r="H137" i="1" s="1"/>
  <c r="H99" i="1"/>
  <c r="H378" i="1"/>
  <c r="I375" i="1"/>
  <c r="K375" i="1" s="1"/>
  <c r="M375" i="1" s="1"/>
  <c r="I377" i="1"/>
  <c r="K377" i="1" s="1"/>
  <c r="M377" i="1" s="1"/>
  <c r="H373" i="1"/>
  <c r="I368" i="1"/>
  <c r="I367" i="1" s="1"/>
  <c r="I369" i="1"/>
  <c r="K369" i="1" s="1"/>
  <c r="M369" i="1" s="1"/>
  <c r="I347" i="1"/>
  <c r="K347" i="1" s="1"/>
  <c r="M347" i="1" s="1"/>
  <c r="I344" i="1"/>
  <c r="K344" i="1" s="1"/>
  <c r="M344" i="1" s="1"/>
  <c r="I323" i="1"/>
  <c r="K323" i="1" s="1"/>
  <c r="M323" i="1" s="1"/>
  <c r="I309" i="1"/>
  <c r="K309" i="1" s="1"/>
  <c r="M309" i="1" s="1"/>
  <c r="I310" i="1"/>
  <c r="K310" i="1" s="1"/>
  <c r="M310" i="1" s="1"/>
  <c r="I311" i="1"/>
  <c r="K311" i="1" s="1"/>
  <c r="M311" i="1" s="1"/>
  <c r="H307" i="1"/>
  <c r="I292" i="1"/>
  <c r="K292" i="1" s="1"/>
  <c r="M292" i="1" s="1"/>
  <c r="I287" i="1"/>
  <c r="K287" i="1" s="1"/>
  <c r="M287" i="1" s="1"/>
  <c r="I284" i="1"/>
  <c r="K284" i="1" s="1"/>
  <c r="M284" i="1" s="1"/>
  <c r="I279" i="1"/>
  <c r="K279" i="1" s="1"/>
  <c r="M279" i="1" s="1"/>
  <c r="H290" i="1"/>
  <c r="I253" i="1"/>
  <c r="K253" i="1" s="1"/>
  <c r="M253" i="1" s="1"/>
  <c r="I254" i="1"/>
  <c r="K254" i="1" s="1"/>
  <c r="M254" i="1" s="1"/>
  <c r="I255" i="1"/>
  <c r="K255" i="1" s="1"/>
  <c r="M255" i="1" s="1"/>
  <c r="I256" i="1"/>
  <c r="K256" i="1" s="1"/>
  <c r="M256" i="1" s="1"/>
  <c r="I258" i="1"/>
  <c r="K258" i="1" s="1"/>
  <c r="M258" i="1" s="1"/>
  <c r="I259" i="1"/>
  <c r="K259" i="1" s="1"/>
  <c r="M259" i="1" s="1"/>
  <c r="I260" i="1"/>
  <c r="K260" i="1" s="1"/>
  <c r="M260" i="1" s="1"/>
  <c r="I261" i="1"/>
  <c r="K261" i="1" s="1"/>
  <c r="M261" i="1" s="1"/>
  <c r="I262" i="1"/>
  <c r="K262" i="1" s="1"/>
  <c r="M262" i="1" s="1"/>
  <c r="I263" i="1"/>
  <c r="K263" i="1" s="1"/>
  <c r="M263" i="1" s="1"/>
  <c r="I264" i="1"/>
  <c r="K264" i="1" s="1"/>
  <c r="M264" i="1" s="1"/>
  <c r="H250" i="1"/>
  <c r="I247" i="1"/>
  <c r="K247" i="1" s="1"/>
  <c r="M247" i="1" s="1"/>
  <c r="I248" i="1"/>
  <c r="K248" i="1" s="1"/>
  <c r="M248" i="1" s="1"/>
  <c r="I249" i="1"/>
  <c r="K249" i="1" s="1"/>
  <c r="M249" i="1" s="1"/>
  <c r="H245" i="1"/>
  <c r="I244" i="1"/>
  <c r="I243" i="1" s="1"/>
  <c r="H243" i="1"/>
  <c r="I240" i="1"/>
  <c r="K240" i="1" s="1"/>
  <c r="M240" i="1" s="1"/>
  <c r="I203" i="1"/>
  <c r="K203" i="1" s="1"/>
  <c r="M203" i="1" s="1"/>
  <c r="I196" i="1"/>
  <c r="K196" i="1" s="1"/>
  <c r="I186" i="1"/>
  <c r="I185" i="1" s="1"/>
  <c r="I170" i="1"/>
  <c r="K170" i="1" s="1"/>
  <c r="M170" i="1" s="1"/>
  <c r="I171" i="1"/>
  <c r="K171" i="1" s="1"/>
  <c r="M171" i="1" s="1"/>
  <c r="I172" i="1"/>
  <c r="K172" i="1" s="1"/>
  <c r="M172" i="1" s="1"/>
  <c r="I167" i="1"/>
  <c r="K167" i="1" s="1"/>
  <c r="M167" i="1" s="1"/>
  <c r="I164" i="1"/>
  <c r="K164" i="1" s="1"/>
  <c r="M164" i="1" s="1"/>
  <c r="I157" i="1"/>
  <c r="K157" i="1" s="1"/>
  <c r="M157" i="1" s="1"/>
  <c r="I154" i="1"/>
  <c r="K154" i="1" s="1"/>
  <c r="M154" i="1" s="1"/>
  <c r="I151" i="1"/>
  <c r="K151" i="1" s="1"/>
  <c r="M151" i="1" s="1"/>
  <c r="I148" i="1"/>
  <c r="K148" i="1" s="1"/>
  <c r="M148" i="1" s="1"/>
  <c r="I143" i="1"/>
  <c r="K143" i="1" s="1"/>
  <c r="M143" i="1" s="1"/>
  <c r="I145" i="1"/>
  <c r="K145" i="1" s="1"/>
  <c r="M145" i="1" s="1"/>
  <c r="I139" i="1"/>
  <c r="K139" i="1" s="1"/>
  <c r="M139" i="1" s="1"/>
  <c r="I136" i="1"/>
  <c r="K136" i="1" s="1"/>
  <c r="M136" i="1" s="1"/>
  <c r="I133" i="1"/>
  <c r="K133" i="1" s="1"/>
  <c r="M133" i="1" s="1"/>
  <c r="I132" i="1"/>
  <c r="I131" i="1" s="1"/>
  <c r="I129" i="1"/>
  <c r="K129" i="1" s="1"/>
  <c r="M129" i="1" s="1"/>
  <c r="I130" i="1"/>
  <c r="K130" i="1" s="1"/>
  <c r="M130" i="1" s="1"/>
  <c r="I126" i="1"/>
  <c r="K126" i="1" s="1"/>
  <c r="M126" i="1" s="1"/>
  <c r="I120" i="1"/>
  <c r="I119" i="1" s="1"/>
  <c r="I117" i="1"/>
  <c r="I116" i="1" s="1"/>
  <c r="I114" i="1"/>
  <c r="I113" i="1" s="1"/>
  <c r="I108" i="1"/>
  <c r="K108" i="1" s="1"/>
  <c r="M108" i="1" s="1"/>
  <c r="I109" i="1"/>
  <c r="K109" i="1" s="1"/>
  <c r="M109" i="1" s="1"/>
  <c r="I110" i="1"/>
  <c r="K110" i="1" s="1"/>
  <c r="M110" i="1" s="1"/>
  <c r="I102" i="1"/>
  <c r="I101" i="1" s="1"/>
  <c r="I100" i="1"/>
  <c r="K100" i="1" s="1"/>
  <c r="M100" i="1" s="1"/>
  <c r="I98" i="1"/>
  <c r="I97" i="1" s="1"/>
  <c r="I96" i="1"/>
  <c r="I95" i="1" s="1"/>
  <c r="I94" i="1"/>
  <c r="I93" i="1" s="1"/>
  <c r="I81" i="1"/>
  <c r="K81" i="1" s="1"/>
  <c r="M81" i="1" s="1"/>
  <c r="I77" i="1"/>
  <c r="K77" i="1" s="1"/>
  <c r="M77" i="1" s="1"/>
  <c r="I78" i="1"/>
  <c r="K78" i="1" s="1"/>
  <c r="M78" i="1" s="1"/>
  <c r="I68" i="1"/>
  <c r="K68" i="1" s="1"/>
  <c r="M68" i="1" s="1"/>
  <c r="I69" i="1"/>
  <c r="K69" i="1" s="1"/>
  <c r="M69" i="1" s="1"/>
  <c r="I70" i="1"/>
  <c r="K70" i="1" s="1"/>
  <c r="M70" i="1" s="1"/>
  <c r="I71" i="1"/>
  <c r="K71" i="1" s="1"/>
  <c r="M71" i="1" s="1"/>
  <c r="I72" i="1"/>
  <c r="K72" i="1" s="1"/>
  <c r="M72" i="1" s="1"/>
  <c r="I73" i="1"/>
  <c r="K73" i="1" s="1"/>
  <c r="M73" i="1" s="1"/>
  <c r="I74" i="1"/>
  <c r="K74" i="1" s="1"/>
  <c r="M74" i="1" s="1"/>
  <c r="I52" i="1"/>
  <c r="K52" i="1" s="1"/>
  <c r="M52" i="1" s="1"/>
  <c r="I53" i="1"/>
  <c r="K53" i="1" s="1"/>
  <c r="M53" i="1" s="1"/>
  <c r="I54" i="1"/>
  <c r="K54" i="1" s="1"/>
  <c r="M54" i="1" s="1"/>
  <c r="I44" i="1"/>
  <c r="K44" i="1" s="1"/>
  <c r="M44" i="1" s="1"/>
  <c r="I45" i="1"/>
  <c r="K45" i="1" s="1"/>
  <c r="M45" i="1" s="1"/>
  <c r="I39" i="1"/>
  <c r="K39" i="1" s="1"/>
  <c r="M39" i="1" s="1"/>
  <c r="I40" i="1"/>
  <c r="K40" i="1" s="1"/>
  <c r="M40" i="1" s="1"/>
  <c r="I41" i="1"/>
  <c r="K41" i="1" s="1"/>
  <c r="M41" i="1" s="1"/>
  <c r="I32" i="1"/>
  <c r="K32" i="1" s="1"/>
  <c r="M32" i="1" s="1"/>
  <c r="I33" i="1"/>
  <c r="K33" i="1" s="1"/>
  <c r="M33" i="1" s="1"/>
  <c r="I34" i="1"/>
  <c r="K34" i="1" s="1"/>
  <c r="M34" i="1" s="1"/>
  <c r="I27" i="1"/>
  <c r="K27" i="1" s="1"/>
  <c r="M27" i="1" s="1"/>
  <c r="I28" i="1"/>
  <c r="K28" i="1" s="1"/>
  <c r="M28" i="1" s="1"/>
  <c r="I29" i="1"/>
  <c r="K29" i="1" s="1"/>
  <c r="M29" i="1" s="1"/>
  <c r="I20" i="1"/>
  <c r="K20" i="1" s="1"/>
  <c r="M20" i="1" s="1"/>
  <c r="I21" i="1"/>
  <c r="K21" i="1" s="1"/>
  <c r="M21" i="1" s="1"/>
  <c r="I22" i="1"/>
  <c r="K22" i="1" s="1"/>
  <c r="M22" i="1" s="1"/>
  <c r="I15" i="1"/>
  <c r="K15" i="1" s="1"/>
  <c r="M15" i="1" s="1"/>
  <c r="I17" i="1"/>
  <c r="K17" i="1" s="1"/>
  <c r="M17" i="1" s="1"/>
  <c r="I314" i="1"/>
  <c r="K314" i="1" s="1"/>
  <c r="M314" i="1" s="1"/>
  <c r="I315" i="1"/>
  <c r="K315" i="1" s="1"/>
  <c r="M315" i="1" s="1"/>
  <c r="I316" i="1"/>
  <c r="K316" i="1" s="1"/>
  <c r="M316" i="1" s="1"/>
  <c r="I318" i="1"/>
  <c r="K318" i="1" s="1"/>
  <c r="M318" i="1" s="1"/>
  <c r="I319" i="1"/>
  <c r="K319" i="1" s="1"/>
  <c r="M319" i="1" s="1"/>
  <c r="I175" i="1"/>
  <c r="K175" i="1" s="1"/>
  <c r="M175" i="1" s="1"/>
  <c r="I176" i="1"/>
  <c r="K176" i="1" s="1"/>
  <c r="M176" i="1" s="1"/>
  <c r="I177" i="1"/>
  <c r="K177" i="1" s="1"/>
  <c r="M177" i="1" s="1"/>
  <c r="I179" i="1"/>
  <c r="K179" i="1" s="1"/>
  <c r="M179" i="1" s="1"/>
  <c r="I180" i="1"/>
  <c r="K180" i="1" s="1"/>
  <c r="M180" i="1" s="1"/>
  <c r="I85" i="1"/>
  <c r="K85" i="1" s="1"/>
  <c r="M85" i="1" s="1"/>
  <c r="I86" i="1"/>
  <c r="K86" i="1" s="1"/>
  <c r="M86" i="1" s="1"/>
  <c r="I87" i="1"/>
  <c r="K87" i="1" s="1"/>
  <c r="M87" i="1" s="1"/>
  <c r="I89" i="1"/>
  <c r="K89" i="1" s="1"/>
  <c r="M89" i="1" s="1"/>
  <c r="I90" i="1"/>
  <c r="K90" i="1" s="1"/>
  <c r="M90" i="1" s="1"/>
  <c r="I57" i="1"/>
  <c r="K57" i="1" s="1"/>
  <c r="M57" i="1" s="1"/>
  <c r="I58" i="1"/>
  <c r="K58" i="1" s="1"/>
  <c r="M58" i="1" s="1"/>
  <c r="I59" i="1"/>
  <c r="K59" i="1" s="1"/>
  <c r="M59" i="1" s="1"/>
  <c r="I61" i="1"/>
  <c r="K61" i="1" s="1"/>
  <c r="M61" i="1" s="1"/>
  <c r="I62" i="1"/>
  <c r="K62" i="1" s="1"/>
  <c r="M62" i="1" s="1"/>
  <c r="H312" i="1"/>
  <c r="H367" i="1"/>
  <c r="I48" i="1"/>
  <c r="I47" i="1" s="1"/>
  <c r="I36" i="1"/>
  <c r="I35" i="1" s="1"/>
  <c r="I329" i="1"/>
  <c r="K329" i="1" s="1"/>
  <c r="M329" i="1" s="1"/>
  <c r="I326" i="1"/>
  <c r="K326" i="1" s="1"/>
  <c r="M326" i="1" s="1"/>
  <c r="I274" i="1"/>
  <c r="K274" i="1" s="1"/>
  <c r="M274" i="1" s="1"/>
  <c r="I275" i="1"/>
  <c r="K275" i="1" s="1"/>
  <c r="M275" i="1" s="1"/>
  <c r="H271" i="1"/>
  <c r="I242" i="1"/>
  <c r="I241" i="1" s="1"/>
  <c r="H241" i="1"/>
  <c r="I208" i="1"/>
  <c r="K208" i="1" s="1"/>
  <c r="M208" i="1" s="1"/>
  <c r="I234" i="1"/>
  <c r="K234" i="1" s="1"/>
  <c r="M234" i="1" s="1"/>
  <c r="I222" i="1"/>
  <c r="K222" i="1" s="1"/>
  <c r="M222" i="1" s="1"/>
  <c r="I219" i="1"/>
  <c r="K219" i="1" s="1"/>
  <c r="M219" i="1" s="1"/>
  <c r="H230" i="1"/>
  <c r="H229" i="1" s="1"/>
  <c r="I231" i="1"/>
  <c r="K231" i="1" s="1"/>
  <c r="M231" i="1" s="1"/>
  <c r="G230" i="1"/>
  <c r="G229" i="1" s="1"/>
  <c r="H238" i="1"/>
  <c r="H232" i="1"/>
  <c r="I228" i="1"/>
  <c r="K228" i="1" s="1"/>
  <c r="M228" i="1" s="1"/>
  <c r="H226" i="1"/>
  <c r="H220" i="1"/>
  <c r="H217" i="1"/>
  <c r="H206" i="1"/>
  <c r="H185" i="1"/>
  <c r="H173" i="1"/>
  <c r="H168" i="1"/>
  <c r="H165" i="1"/>
  <c r="I161" i="1"/>
  <c r="K161" i="1" s="1"/>
  <c r="M161" i="1" s="1"/>
  <c r="H160" i="1"/>
  <c r="H159" i="1" s="1"/>
  <c r="H162" i="1"/>
  <c r="H155" i="1"/>
  <c r="H152" i="1"/>
  <c r="H149" i="1"/>
  <c r="H146" i="1"/>
  <c r="H134" i="1"/>
  <c r="H131" i="1"/>
  <c r="H127" i="1"/>
  <c r="H124" i="1"/>
  <c r="H116" i="1"/>
  <c r="H113" i="1"/>
  <c r="H106" i="1"/>
  <c r="H101" i="1"/>
  <c r="H97" i="1"/>
  <c r="H95" i="1"/>
  <c r="H93" i="1"/>
  <c r="H83" i="1"/>
  <c r="H79" i="1"/>
  <c r="H75" i="1"/>
  <c r="H66" i="1"/>
  <c r="H55" i="1"/>
  <c r="H50" i="1"/>
  <c r="H47" i="1"/>
  <c r="H42" i="1"/>
  <c r="H35" i="1"/>
  <c r="H30" i="1"/>
  <c r="H13" i="1"/>
  <c r="H18" i="1"/>
  <c r="H25" i="1"/>
  <c r="I216" i="1"/>
  <c r="K216" i="1" s="1"/>
  <c r="M216" i="1" s="1"/>
  <c r="I191" i="1"/>
  <c r="K191" i="1" s="1"/>
  <c r="M191" i="1" s="1"/>
  <c r="H189" i="1"/>
  <c r="H214" i="1"/>
  <c r="H103" i="1"/>
  <c r="I104" i="1"/>
  <c r="I103" i="1" s="1"/>
  <c r="I357" i="1"/>
  <c r="K357" i="1" s="1"/>
  <c r="M357" i="1" s="1"/>
  <c r="I360" i="1"/>
  <c r="K360" i="1" s="1"/>
  <c r="M360" i="1" s="1"/>
  <c r="H358" i="1"/>
  <c r="I363" i="1"/>
  <c r="K363" i="1" s="1"/>
  <c r="M363" i="1" s="1"/>
  <c r="H362" i="1"/>
  <c r="H361" i="1" s="1"/>
  <c r="H345" i="1"/>
  <c r="H342" i="1"/>
  <c r="H321" i="1"/>
  <c r="H324" i="1"/>
  <c r="H327" i="1"/>
  <c r="H340" i="1"/>
  <c r="I267" i="1"/>
  <c r="K267" i="1" s="1"/>
  <c r="M267" i="1" s="1"/>
  <c r="I268" i="1"/>
  <c r="K268" i="1" s="1"/>
  <c r="M268" i="1" s="1"/>
  <c r="I269" i="1"/>
  <c r="K269" i="1" s="1"/>
  <c r="M269" i="1" s="1"/>
  <c r="I270" i="1"/>
  <c r="K270" i="1" s="1"/>
  <c r="M270" i="1" s="1"/>
  <c r="H265" i="1"/>
  <c r="H336" i="1"/>
  <c r="I341" i="1"/>
  <c r="K341" i="1" s="1"/>
  <c r="M341" i="1" s="1"/>
  <c r="I338" i="1"/>
  <c r="K338" i="1" s="1"/>
  <c r="M338" i="1" s="1"/>
  <c r="H334" i="1"/>
  <c r="H333" i="1" s="1"/>
  <c r="I335" i="1"/>
  <c r="I334" i="1" s="1"/>
  <c r="I333" i="1" s="1"/>
  <c r="H331" i="1"/>
  <c r="H330" i="1" s="1"/>
  <c r="I332" i="1"/>
  <c r="K332" i="1" s="1"/>
  <c r="M332" i="1" s="1"/>
  <c r="I372" i="1"/>
  <c r="I371" i="1" s="1"/>
  <c r="I370" i="1" s="1"/>
  <c r="H371" i="1"/>
  <c r="H370" i="1" s="1"/>
  <c r="G376" i="1"/>
  <c r="I376" i="1" s="1"/>
  <c r="K376" i="1" s="1"/>
  <c r="M376" i="1" s="1"/>
  <c r="H366" i="1" l="1"/>
  <c r="J366" i="1"/>
  <c r="J320" i="1"/>
  <c r="L401" i="1"/>
  <c r="H158" i="1"/>
  <c r="J105" i="1"/>
  <c r="K378" i="1"/>
  <c r="M379" i="1"/>
  <c r="M378" i="1" s="1"/>
  <c r="K111" i="1"/>
  <c r="M112" i="1"/>
  <c r="M111" i="1" s="1"/>
  <c r="J123" i="1"/>
  <c r="K102" i="1"/>
  <c r="J49" i="1"/>
  <c r="I382" i="1"/>
  <c r="K382" i="1" s="1"/>
  <c r="K244" i="1"/>
  <c r="K335" i="1"/>
  <c r="M335" i="1" s="1"/>
  <c r="K372" i="1"/>
  <c r="M372" i="1" s="1"/>
  <c r="K368" i="1"/>
  <c r="M368" i="1" s="1"/>
  <c r="M367" i="1" s="1"/>
  <c r="J24" i="1"/>
  <c r="K120" i="1"/>
  <c r="K119" i="1" s="1"/>
  <c r="K242" i="1"/>
  <c r="K334" i="1"/>
  <c r="J355" i="1"/>
  <c r="J354" i="1" s="1"/>
  <c r="K132" i="1"/>
  <c r="K371" i="1"/>
  <c r="J201" i="1"/>
  <c r="J183" i="1" s="1"/>
  <c r="J165" i="1"/>
  <c r="J158" i="1" s="1"/>
  <c r="K104" i="1"/>
  <c r="K398" i="1"/>
  <c r="J293" i="1"/>
  <c r="J276" i="1" s="1"/>
  <c r="J155" i="1"/>
  <c r="K98" i="1"/>
  <c r="K36" i="1"/>
  <c r="K114" i="1"/>
  <c r="J82" i="1"/>
  <c r="K96" i="1"/>
  <c r="K48" i="1"/>
  <c r="K94" i="1"/>
  <c r="K117" i="1"/>
  <c r="K186" i="1"/>
  <c r="I300" i="1"/>
  <c r="I210" i="1"/>
  <c r="G395" i="1"/>
  <c r="I396" i="1"/>
  <c r="I297" i="1"/>
  <c r="H183" i="1"/>
  <c r="I349" i="1"/>
  <c r="H276" i="1"/>
  <c r="I294" i="1"/>
  <c r="I293" i="1" s="1"/>
  <c r="I236" i="1"/>
  <c r="I224" i="1"/>
  <c r="I393" i="1"/>
  <c r="H82" i="1"/>
  <c r="H354" i="1"/>
  <c r="I230" i="1"/>
  <c r="H123" i="1"/>
  <c r="H118" i="1" s="1"/>
  <c r="H105" i="1"/>
  <c r="H49" i="1"/>
  <c r="H24" i="1"/>
  <c r="I362" i="1"/>
  <c r="H339" i="1"/>
  <c r="H320" i="1" s="1"/>
  <c r="G56" i="1"/>
  <c r="I56" i="1" s="1"/>
  <c r="K56" i="1" s="1"/>
  <c r="M56" i="1" s="1"/>
  <c r="G51" i="1"/>
  <c r="I51" i="1" s="1"/>
  <c r="G43" i="1"/>
  <c r="I43" i="1" s="1"/>
  <c r="G38" i="1"/>
  <c r="G26" i="1"/>
  <c r="G19" i="1"/>
  <c r="G18" i="1" s="1"/>
  <c r="G14" i="1"/>
  <c r="G13" i="1" s="1"/>
  <c r="G202" i="1"/>
  <c r="G346" i="1"/>
  <c r="I38" i="1" l="1"/>
  <c r="I37" i="1" s="1"/>
  <c r="G37" i="1"/>
  <c r="I381" i="1"/>
  <c r="K131" i="1"/>
  <c r="M132" i="1"/>
  <c r="M131" i="1" s="1"/>
  <c r="M120" i="1"/>
  <c r="M119" i="1" s="1"/>
  <c r="K243" i="1"/>
  <c r="M244" i="1"/>
  <c r="M243" i="1" s="1"/>
  <c r="K93" i="1"/>
  <c r="M94" i="1"/>
  <c r="M93" i="1" s="1"/>
  <c r="K97" i="1"/>
  <c r="M98" i="1"/>
  <c r="M97" i="1" s="1"/>
  <c r="K241" i="1"/>
  <c r="M242" i="1"/>
  <c r="M241" i="1" s="1"/>
  <c r="K370" i="1"/>
  <c r="M371" i="1"/>
  <c r="M370" i="1" s="1"/>
  <c r="K116" i="1"/>
  <c r="M117" i="1"/>
  <c r="M116" i="1" s="1"/>
  <c r="K35" i="1"/>
  <c r="M36" i="1"/>
  <c r="M35" i="1" s="1"/>
  <c r="K103" i="1"/>
  <c r="M104" i="1"/>
  <c r="M103" i="1" s="1"/>
  <c r="K333" i="1"/>
  <c r="M334" i="1"/>
  <c r="M333" i="1" s="1"/>
  <c r="K95" i="1"/>
  <c r="M96" i="1"/>
  <c r="M95" i="1" s="1"/>
  <c r="K381" i="1"/>
  <c r="M382" i="1"/>
  <c r="M381" i="1" s="1"/>
  <c r="K47" i="1"/>
  <c r="M48" i="1"/>
  <c r="M47" i="1" s="1"/>
  <c r="K185" i="1"/>
  <c r="M186" i="1"/>
  <c r="M185" i="1" s="1"/>
  <c r="K113" i="1"/>
  <c r="M114" i="1"/>
  <c r="M113" i="1" s="1"/>
  <c r="K397" i="1"/>
  <c r="M398" i="1"/>
  <c r="M397" i="1" s="1"/>
  <c r="K101" i="1"/>
  <c r="M102" i="1"/>
  <c r="M101" i="1" s="1"/>
  <c r="K367" i="1"/>
  <c r="J118" i="1"/>
  <c r="J12" i="1"/>
  <c r="J11" i="1" s="1"/>
  <c r="K294" i="1"/>
  <c r="I299" i="1"/>
  <c r="K300" i="1"/>
  <c r="I348" i="1"/>
  <c r="K349" i="1"/>
  <c r="I296" i="1"/>
  <c r="K297" i="1"/>
  <c r="I392" i="1"/>
  <c r="K393" i="1"/>
  <c r="I209" i="1"/>
  <c r="K210" i="1"/>
  <c r="I361" i="1"/>
  <c r="K362" i="1"/>
  <c r="I229" i="1"/>
  <c r="K230" i="1"/>
  <c r="I223" i="1"/>
  <c r="K224" i="1"/>
  <c r="I235" i="1"/>
  <c r="K236" i="1"/>
  <c r="I395" i="1"/>
  <c r="K396" i="1"/>
  <c r="I50" i="1"/>
  <c r="K51" i="1"/>
  <c r="K38" i="1"/>
  <c r="K37" i="1" s="1"/>
  <c r="I42" i="1"/>
  <c r="K43" i="1"/>
  <c r="I202" i="1"/>
  <c r="H12" i="1"/>
  <c r="H11" i="1" s="1"/>
  <c r="H401" i="1" s="1"/>
  <c r="I19" i="1"/>
  <c r="I14" i="1"/>
  <c r="G345" i="1"/>
  <c r="I346" i="1"/>
  <c r="G25" i="1"/>
  <c r="I26" i="1"/>
  <c r="G233" i="1"/>
  <c r="G291" i="1"/>
  <c r="G227" i="1"/>
  <c r="G221" i="1"/>
  <c r="G47" i="1"/>
  <c r="G103" i="1"/>
  <c r="G241" i="1"/>
  <c r="G243" i="1"/>
  <c r="G246" i="1"/>
  <c r="G207" i="1"/>
  <c r="I207" i="1" s="1"/>
  <c r="G101" i="1"/>
  <c r="J401" i="1" l="1"/>
  <c r="M38" i="1"/>
  <c r="M37" i="1" s="1"/>
  <c r="K361" i="1"/>
  <c r="M362" i="1"/>
  <c r="M361" i="1" s="1"/>
  <c r="K229" i="1"/>
  <c r="M230" i="1"/>
  <c r="M229" i="1" s="1"/>
  <c r="K235" i="1"/>
  <c r="M236" i="1"/>
  <c r="M235" i="1" s="1"/>
  <c r="K293" i="1"/>
  <c r="M294" i="1"/>
  <c r="M293" i="1" s="1"/>
  <c r="K42" i="1"/>
  <c r="M43" i="1"/>
  <c r="M42" i="1" s="1"/>
  <c r="K392" i="1"/>
  <c r="M393" i="1"/>
  <c r="M392" i="1" s="1"/>
  <c r="K299" i="1"/>
  <c r="M300" i="1"/>
  <c r="M299" i="1" s="1"/>
  <c r="K296" i="1"/>
  <c r="M297" i="1"/>
  <c r="M296" i="1" s="1"/>
  <c r="K395" i="1"/>
  <c r="M396" i="1"/>
  <c r="M395" i="1" s="1"/>
  <c r="K50" i="1"/>
  <c r="M51" i="1"/>
  <c r="M50" i="1" s="1"/>
  <c r="K223" i="1"/>
  <c r="M224" i="1"/>
  <c r="M223" i="1" s="1"/>
  <c r="K209" i="1"/>
  <c r="M210" i="1"/>
  <c r="M209" i="1" s="1"/>
  <c r="K348" i="1"/>
  <c r="M349" i="1"/>
  <c r="M348" i="1" s="1"/>
  <c r="I345" i="1"/>
  <c r="K346" i="1"/>
  <c r="I201" i="1"/>
  <c r="K202" i="1"/>
  <c r="I206" i="1"/>
  <c r="K207" i="1"/>
  <c r="I13" i="1"/>
  <c r="K14" i="1"/>
  <c r="I25" i="1"/>
  <c r="K26" i="1"/>
  <c r="I18" i="1"/>
  <c r="K19" i="1"/>
  <c r="G245" i="1"/>
  <c r="I246" i="1"/>
  <c r="G290" i="1"/>
  <c r="I291" i="1"/>
  <c r="G232" i="1"/>
  <c r="I233" i="1"/>
  <c r="G220" i="1"/>
  <c r="I221" i="1"/>
  <c r="G226" i="1"/>
  <c r="I227" i="1"/>
  <c r="G107" i="1"/>
  <c r="G343" i="1"/>
  <c r="G42" i="1"/>
  <c r="G50" i="1"/>
  <c r="G185" i="1"/>
  <c r="G195" i="1"/>
  <c r="I195" i="1" s="1"/>
  <c r="K195" i="1" s="1"/>
  <c r="G201" i="1"/>
  <c r="G266" i="1"/>
  <c r="G273" i="1"/>
  <c r="G322" i="1"/>
  <c r="G334" i="1"/>
  <c r="G333" i="1" s="1"/>
  <c r="G337" i="1"/>
  <c r="G340" i="1"/>
  <c r="G331" i="1"/>
  <c r="G317" i="1"/>
  <c r="I317" i="1" s="1"/>
  <c r="K317" i="1" s="1"/>
  <c r="M317" i="1" s="1"/>
  <c r="G174" i="1"/>
  <c r="I174" i="1" s="1"/>
  <c r="K174" i="1" s="1"/>
  <c r="M174" i="1" s="1"/>
  <c r="G178" i="1"/>
  <c r="I178" i="1" s="1"/>
  <c r="K178" i="1" s="1"/>
  <c r="M178" i="1" s="1"/>
  <c r="G88" i="1"/>
  <c r="I88" i="1" s="1"/>
  <c r="K88" i="1" s="1"/>
  <c r="M88" i="1" s="1"/>
  <c r="G60" i="1"/>
  <c r="G374" i="1"/>
  <c r="G313" i="1"/>
  <c r="I313" i="1" s="1"/>
  <c r="K313" i="1" s="1"/>
  <c r="M313" i="1" s="1"/>
  <c r="G84" i="1"/>
  <c r="I84" i="1" s="1"/>
  <c r="K84" i="1" s="1"/>
  <c r="M84" i="1" s="1"/>
  <c r="G325" i="1"/>
  <c r="G328" i="1"/>
  <c r="G31" i="1"/>
  <c r="G35" i="1"/>
  <c r="G67" i="1"/>
  <c r="G76" i="1"/>
  <c r="G80" i="1"/>
  <c r="G93" i="1"/>
  <c r="G95" i="1"/>
  <c r="G97" i="1"/>
  <c r="G113" i="1"/>
  <c r="G116" i="1"/>
  <c r="G121" i="1"/>
  <c r="G119" i="1" s="1"/>
  <c r="G125" i="1"/>
  <c r="G128" i="1"/>
  <c r="G131" i="1"/>
  <c r="G135" i="1"/>
  <c r="G138" i="1"/>
  <c r="G142" i="1"/>
  <c r="G144" i="1"/>
  <c r="I144" i="1" s="1"/>
  <c r="K144" i="1" s="1"/>
  <c r="M144" i="1" s="1"/>
  <c r="G147" i="1"/>
  <c r="G150" i="1"/>
  <c r="G153" i="1"/>
  <c r="G156" i="1"/>
  <c r="G160" i="1"/>
  <c r="G163" i="1"/>
  <c r="G169" i="1"/>
  <c r="G166" i="1"/>
  <c r="G190" i="1"/>
  <c r="G206" i="1"/>
  <c r="G215" i="1"/>
  <c r="G218" i="1"/>
  <c r="G239" i="1"/>
  <c r="G252" i="1"/>
  <c r="G257" i="1"/>
  <c r="I257" i="1" s="1"/>
  <c r="K257" i="1" s="1"/>
  <c r="M257" i="1" s="1"/>
  <c r="G278" i="1"/>
  <c r="G283" i="1"/>
  <c r="G286" i="1"/>
  <c r="G308" i="1"/>
  <c r="G356" i="1"/>
  <c r="G359" i="1"/>
  <c r="G367" i="1"/>
  <c r="G371" i="1"/>
  <c r="G370" i="1" s="1"/>
  <c r="M173" i="1" l="1"/>
  <c r="M312" i="1"/>
  <c r="K194" i="1"/>
  <c r="M194" i="1"/>
  <c r="K18" i="1"/>
  <c r="M19" i="1"/>
  <c r="M18" i="1" s="1"/>
  <c r="K13" i="1"/>
  <c r="M14" i="1"/>
  <c r="M13" i="1" s="1"/>
  <c r="K345" i="1"/>
  <c r="M346" i="1"/>
  <c r="M345" i="1" s="1"/>
  <c r="K206" i="1"/>
  <c r="M207" i="1"/>
  <c r="M206" i="1" s="1"/>
  <c r="K25" i="1"/>
  <c r="M26" i="1"/>
  <c r="M25" i="1" s="1"/>
  <c r="K201" i="1"/>
  <c r="M202" i="1"/>
  <c r="M201" i="1" s="1"/>
  <c r="M83" i="1"/>
  <c r="M82" i="1" s="1"/>
  <c r="K173" i="1"/>
  <c r="K312" i="1"/>
  <c r="I160" i="1"/>
  <c r="G159" i="1"/>
  <c r="K83" i="1"/>
  <c r="K82" i="1" s="1"/>
  <c r="I245" i="1"/>
  <c r="K246" i="1"/>
  <c r="I226" i="1"/>
  <c r="K227" i="1"/>
  <c r="I290" i="1"/>
  <c r="K291" i="1"/>
  <c r="I220" i="1"/>
  <c r="K221" i="1"/>
  <c r="I232" i="1"/>
  <c r="K233" i="1"/>
  <c r="I194" i="1"/>
  <c r="I312" i="1"/>
  <c r="G238" i="1"/>
  <c r="I239" i="1"/>
  <c r="G155" i="1"/>
  <c r="I156" i="1"/>
  <c r="G79" i="1"/>
  <c r="I80" i="1"/>
  <c r="G342" i="1"/>
  <c r="I343" i="1"/>
  <c r="G285" i="1"/>
  <c r="I286" i="1"/>
  <c r="G141" i="1"/>
  <c r="I142" i="1"/>
  <c r="K142" i="1" s="1"/>
  <c r="M142" i="1" s="1"/>
  <c r="G30" i="1"/>
  <c r="G24" i="1" s="1"/>
  <c r="I31" i="1"/>
  <c r="G282" i="1"/>
  <c r="I283" i="1"/>
  <c r="G251" i="1"/>
  <c r="I251" i="1" s="1"/>
  <c r="I252" i="1"/>
  <c r="K252" i="1" s="1"/>
  <c r="M252" i="1" s="1"/>
  <c r="G307" i="1"/>
  <c r="I308" i="1"/>
  <c r="G127" i="1"/>
  <c r="I128" i="1"/>
  <c r="G373" i="1"/>
  <c r="G366" i="1" s="1"/>
  <c r="I374" i="1"/>
  <c r="G149" i="1"/>
  <c r="I150" i="1"/>
  <c r="G66" i="1"/>
  <c r="I67" i="1"/>
  <c r="G321" i="1"/>
  <c r="I322" i="1"/>
  <c r="G168" i="1"/>
  <c r="I169" i="1"/>
  <c r="G378" i="1"/>
  <c r="I378" i="1"/>
  <c r="G165" i="1"/>
  <c r="I166" i="1"/>
  <c r="G124" i="1"/>
  <c r="I125" i="1"/>
  <c r="G146" i="1"/>
  <c r="I147" i="1"/>
  <c r="G134" i="1"/>
  <c r="I135" i="1"/>
  <c r="G277" i="1"/>
  <c r="I278" i="1"/>
  <c r="G162" i="1"/>
  <c r="I163" i="1"/>
  <c r="G152" i="1"/>
  <c r="I153" i="1"/>
  <c r="G137" i="1"/>
  <c r="I138" i="1"/>
  <c r="G75" i="1"/>
  <c r="I76" i="1"/>
  <c r="G106" i="1"/>
  <c r="G105" i="1" s="1"/>
  <c r="I107" i="1"/>
  <c r="G55" i="1"/>
  <c r="I60" i="1"/>
  <c r="I83" i="1"/>
  <c r="I82" i="1" s="1"/>
  <c r="I173" i="1"/>
  <c r="G324" i="1"/>
  <c r="I325" i="1"/>
  <c r="G327" i="1"/>
  <c r="I328" i="1"/>
  <c r="G272" i="1"/>
  <c r="I273" i="1"/>
  <c r="K273" i="1" s="1"/>
  <c r="M273" i="1" s="1"/>
  <c r="G217" i="1"/>
  <c r="I218" i="1"/>
  <c r="G189" i="1"/>
  <c r="I190" i="1"/>
  <c r="G214" i="1"/>
  <c r="I215" i="1"/>
  <c r="G355" i="1"/>
  <c r="I356" i="1"/>
  <c r="G358" i="1"/>
  <c r="I359" i="1"/>
  <c r="G336" i="1"/>
  <c r="I337" i="1"/>
  <c r="G339" i="1"/>
  <c r="I340" i="1"/>
  <c r="G330" i="1"/>
  <c r="I331" i="1"/>
  <c r="G265" i="1"/>
  <c r="I266" i="1"/>
  <c r="G83" i="1"/>
  <c r="G194" i="1"/>
  <c r="G312" i="1"/>
  <c r="G173" i="1"/>
  <c r="G320" i="1" l="1"/>
  <c r="G158" i="1"/>
  <c r="I141" i="1"/>
  <c r="G140" i="1"/>
  <c r="K290" i="1"/>
  <c r="M291" i="1"/>
  <c r="M290" i="1" s="1"/>
  <c r="K220" i="1"/>
  <c r="M221" i="1"/>
  <c r="M220" i="1" s="1"/>
  <c r="K245" i="1"/>
  <c r="M246" i="1"/>
  <c r="M245" i="1" s="1"/>
  <c r="K232" i="1"/>
  <c r="M233" i="1"/>
  <c r="M232" i="1" s="1"/>
  <c r="K226" i="1"/>
  <c r="M227" i="1"/>
  <c r="M226" i="1" s="1"/>
  <c r="K160" i="1"/>
  <c r="I159" i="1"/>
  <c r="G123" i="1"/>
  <c r="I265" i="1"/>
  <c r="K266" i="1"/>
  <c r="I162" i="1"/>
  <c r="K163" i="1"/>
  <c r="I168" i="1"/>
  <c r="K169" i="1"/>
  <c r="I149" i="1"/>
  <c r="K150" i="1"/>
  <c r="I127" i="1"/>
  <c r="K128" i="1"/>
  <c r="I342" i="1"/>
  <c r="K343" i="1"/>
  <c r="I238" i="1"/>
  <c r="K239" i="1"/>
  <c r="I124" i="1"/>
  <c r="K125" i="1"/>
  <c r="I339" i="1"/>
  <c r="K340" i="1"/>
  <c r="I217" i="1"/>
  <c r="K218" i="1"/>
  <c r="I285" i="1"/>
  <c r="K286" i="1"/>
  <c r="I155" i="1"/>
  <c r="K156" i="1"/>
  <c r="I250" i="1"/>
  <c r="K251" i="1"/>
  <c r="I336" i="1"/>
  <c r="K337" i="1"/>
  <c r="I214" i="1"/>
  <c r="K215" i="1"/>
  <c r="I146" i="1"/>
  <c r="K147" i="1"/>
  <c r="I355" i="1"/>
  <c r="K356" i="1"/>
  <c r="I324" i="1"/>
  <c r="K325" i="1"/>
  <c r="I152" i="1"/>
  <c r="K153" i="1"/>
  <c r="I134" i="1"/>
  <c r="K135" i="1"/>
  <c r="I373" i="1"/>
  <c r="I366" i="1" s="1"/>
  <c r="K374" i="1"/>
  <c r="M374" i="1" s="1"/>
  <c r="M373" i="1" s="1"/>
  <c r="M366" i="1" s="1"/>
  <c r="I282" i="1"/>
  <c r="K283" i="1"/>
  <c r="I330" i="1"/>
  <c r="K331" i="1"/>
  <c r="I358" i="1"/>
  <c r="K359" i="1"/>
  <c r="I189" i="1"/>
  <c r="K190" i="1"/>
  <c r="I327" i="1"/>
  <c r="K328" i="1"/>
  <c r="I137" i="1"/>
  <c r="K138" i="1"/>
  <c r="I277" i="1"/>
  <c r="K278" i="1"/>
  <c r="I165" i="1"/>
  <c r="K166" i="1"/>
  <c r="I321" i="1"/>
  <c r="K322" i="1"/>
  <c r="I307" i="1"/>
  <c r="K308" i="1"/>
  <c r="I79" i="1"/>
  <c r="K80" i="1"/>
  <c r="I75" i="1"/>
  <c r="K76" i="1"/>
  <c r="I106" i="1"/>
  <c r="I105" i="1" s="1"/>
  <c r="K107" i="1"/>
  <c r="I66" i="1"/>
  <c r="K67" i="1"/>
  <c r="I30" i="1"/>
  <c r="I24" i="1" s="1"/>
  <c r="K31" i="1"/>
  <c r="I55" i="1"/>
  <c r="K60" i="1"/>
  <c r="G276" i="1"/>
  <c r="G250" i="1"/>
  <c r="G271" i="1"/>
  <c r="I272" i="1"/>
  <c r="G354" i="1"/>
  <c r="G82" i="1"/>
  <c r="G49" i="1"/>
  <c r="I320" i="1" l="1"/>
  <c r="G12" i="1"/>
  <c r="G11" i="1" s="1"/>
  <c r="I158" i="1"/>
  <c r="G118" i="1"/>
  <c r="K141" i="1"/>
  <c r="I140" i="1"/>
  <c r="K66" i="1"/>
  <c r="M67" i="1"/>
  <c r="M66" i="1" s="1"/>
  <c r="K321" i="1"/>
  <c r="M322" i="1"/>
  <c r="M321" i="1" s="1"/>
  <c r="K277" i="1"/>
  <c r="M278" i="1"/>
  <c r="M277" i="1" s="1"/>
  <c r="K189" i="1"/>
  <c r="M190" i="1"/>
  <c r="M189" i="1" s="1"/>
  <c r="K282" i="1"/>
  <c r="M283" i="1"/>
  <c r="M282" i="1" s="1"/>
  <c r="K152" i="1"/>
  <c r="M153" i="1"/>
  <c r="M152" i="1" s="1"/>
  <c r="K146" i="1"/>
  <c r="M147" i="1"/>
  <c r="M146" i="1" s="1"/>
  <c r="K250" i="1"/>
  <c r="M251" i="1"/>
  <c r="M250" i="1" s="1"/>
  <c r="K124" i="1"/>
  <c r="M125" i="1"/>
  <c r="M124" i="1" s="1"/>
  <c r="K127" i="1"/>
  <c r="M128" i="1"/>
  <c r="M127" i="1" s="1"/>
  <c r="K162" i="1"/>
  <c r="M163" i="1"/>
  <c r="M162" i="1" s="1"/>
  <c r="K159" i="1"/>
  <c r="M160" i="1"/>
  <c r="M159" i="1" s="1"/>
  <c r="K30" i="1"/>
  <c r="K24" i="1" s="1"/>
  <c r="M31" i="1"/>
  <c r="M30" i="1" s="1"/>
  <c r="M24" i="1" s="1"/>
  <c r="K75" i="1"/>
  <c r="M76" i="1"/>
  <c r="M75" i="1" s="1"/>
  <c r="K307" i="1"/>
  <c r="M308" i="1"/>
  <c r="M307" i="1" s="1"/>
  <c r="K327" i="1"/>
  <c r="M328" i="1"/>
  <c r="M327" i="1" s="1"/>
  <c r="K134" i="1"/>
  <c r="M135" i="1"/>
  <c r="M134" i="1" s="1"/>
  <c r="K336" i="1"/>
  <c r="M337" i="1"/>
  <c r="M336" i="1" s="1"/>
  <c r="K285" i="1"/>
  <c r="M286" i="1"/>
  <c r="M285" i="1" s="1"/>
  <c r="K342" i="1"/>
  <c r="M343" i="1"/>
  <c r="M342" i="1" s="1"/>
  <c r="K168" i="1"/>
  <c r="M169" i="1"/>
  <c r="M168" i="1" s="1"/>
  <c r="K55" i="1"/>
  <c r="M60" i="1"/>
  <c r="M55" i="1" s="1"/>
  <c r="M49" i="1" s="1"/>
  <c r="K106" i="1"/>
  <c r="K105" i="1" s="1"/>
  <c r="M107" i="1"/>
  <c r="M106" i="1" s="1"/>
  <c r="M105" i="1" s="1"/>
  <c r="K330" i="1"/>
  <c r="M331" i="1"/>
  <c r="M330" i="1" s="1"/>
  <c r="K355" i="1"/>
  <c r="M356" i="1"/>
  <c r="M355" i="1" s="1"/>
  <c r="K339" i="1"/>
  <c r="M340" i="1"/>
  <c r="M339" i="1" s="1"/>
  <c r="K79" i="1"/>
  <c r="M80" i="1"/>
  <c r="M79" i="1" s="1"/>
  <c r="K165" i="1"/>
  <c r="M166" i="1"/>
  <c r="M165" i="1" s="1"/>
  <c r="K137" i="1"/>
  <c r="M138" i="1"/>
  <c r="M137" i="1" s="1"/>
  <c r="K358" i="1"/>
  <c r="M359" i="1"/>
  <c r="M358" i="1" s="1"/>
  <c r="K324" i="1"/>
  <c r="M325" i="1"/>
  <c r="M324" i="1" s="1"/>
  <c r="K214" i="1"/>
  <c r="M215" i="1"/>
  <c r="M214" i="1" s="1"/>
  <c r="K155" i="1"/>
  <c r="M156" i="1"/>
  <c r="M155" i="1" s="1"/>
  <c r="K217" i="1"/>
  <c r="M218" i="1"/>
  <c r="M217" i="1" s="1"/>
  <c r="K238" i="1"/>
  <c r="M239" i="1"/>
  <c r="M238" i="1" s="1"/>
  <c r="K149" i="1"/>
  <c r="M150" i="1"/>
  <c r="M149" i="1" s="1"/>
  <c r="K265" i="1"/>
  <c r="M266" i="1"/>
  <c r="M265" i="1" s="1"/>
  <c r="K373" i="1"/>
  <c r="K366" i="1" s="1"/>
  <c r="I276" i="1"/>
  <c r="I123" i="1"/>
  <c r="I354" i="1"/>
  <c r="I49" i="1"/>
  <c r="I12" i="1" s="1"/>
  <c r="I11" i="1" s="1"/>
  <c r="I271" i="1"/>
  <c r="I183" i="1" s="1"/>
  <c r="K272" i="1"/>
  <c r="G183" i="1"/>
  <c r="M354" i="1" l="1"/>
  <c r="K320" i="1"/>
  <c r="M320" i="1"/>
  <c r="M12" i="1"/>
  <c r="M11" i="1" s="1"/>
  <c r="M158" i="1"/>
  <c r="M123" i="1"/>
  <c r="M276" i="1"/>
  <c r="K354" i="1"/>
  <c r="G401" i="1"/>
  <c r="G405" i="1" s="1"/>
  <c r="K158" i="1"/>
  <c r="K123" i="1"/>
  <c r="M141" i="1"/>
  <c r="M140" i="1" s="1"/>
  <c r="K140" i="1"/>
  <c r="K276" i="1"/>
  <c r="K49" i="1"/>
  <c r="K12" i="1" s="1"/>
  <c r="K11" i="1" s="1"/>
  <c r="I118" i="1"/>
  <c r="I401" i="1" s="1"/>
  <c r="I406" i="1" s="1"/>
  <c r="K271" i="1"/>
  <c r="K183" i="1" s="1"/>
  <c r="M272" i="1"/>
  <c r="M271" i="1" s="1"/>
  <c r="M183" i="1" s="1"/>
  <c r="M118" i="1" l="1"/>
  <c r="M401" i="1" s="1"/>
  <c r="M406" i="1" s="1"/>
  <c r="K118" i="1"/>
  <c r="K401" i="1" s="1"/>
  <c r="K406" i="1" s="1"/>
</calcChain>
</file>

<file path=xl/sharedStrings.xml><?xml version="1.0" encoding="utf-8"?>
<sst xmlns="http://schemas.openxmlformats.org/spreadsheetml/2006/main" count="1438" uniqueCount="327">
  <si>
    <t>400</t>
  </si>
  <si>
    <t>Иные дотации</t>
  </si>
  <si>
    <t>Иные межбюджетные трансферты</t>
  </si>
  <si>
    <t>0000079502</t>
  </si>
  <si>
    <t>0409</t>
  </si>
  <si>
    <t>0000051609</t>
  </si>
  <si>
    <t>0104</t>
  </si>
  <si>
    <t>1102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</si>
  <si>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</si>
  <si>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510</t>
  </si>
  <si>
    <t>0113</t>
  </si>
  <si>
    <t>Предоставление субсидий бюджетным, автономным учреждениям и иным некоммерческим организациям</t>
  </si>
  <si>
    <t>0000071230</t>
  </si>
  <si>
    <t>0000031522</t>
  </si>
  <si>
    <t>0000074505</t>
  </si>
  <si>
    <t>Уплата прочих налогов, сборов</t>
  </si>
  <si>
    <t>850</t>
  </si>
  <si>
    <t>240</t>
  </si>
  <si>
    <t>Выравнивание бюжетной обеспеченности из бюджета МО</t>
  </si>
  <si>
    <t>610</t>
  </si>
  <si>
    <t>0000045799</t>
  </si>
  <si>
    <t>000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</si>
  <si>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</si>
  <si>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</si>
  <si>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521</t>
  </si>
  <si>
    <t>0000044299</t>
  </si>
  <si>
    <t>852</t>
  </si>
  <si>
    <t>Фонд оплаты труда учреждений</t>
  </si>
  <si>
    <t>Премии и гранты</t>
  </si>
  <si>
    <t>0314</t>
  </si>
  <si>
    <t>0000079524</t>
  </si>
  <si>
    <t>612</t>
  </si>
  <si>
    <t>0000051200</t>
  </si>
  <si>
    <t>Субсидии бюджетным учреждениям</t>
  </si>
  <si>
    <t>Бюджетные инвестиции в объекты капитального строительства государственной (муниципальной) собственности</t>
  </si>
  <si>
    <t>0405</t>
  </si>
  <si>
    <t>350</t>
  </si>
  <si>
    <t>119</t>
  </si>
  <si>
    <t>110</t>
  </si>
  <si>
    <t>0000045299</t>
  </si>
  <si>
    <t>0000079526</t>
  </si>
  <si>
    <t>0000072421</t>
  </si>
  <si>
    <t>0801</t>
  </si>
  <si>
    <t>Уплата иных платежей</t>
  </si>
  <si>
    <t>0702</t>
  </si>
  <si>
    <t>0505</t>
  </si>
  <si>
    <t>Уплата налогов, сборов и иных платежей</t>
  </si>
  <si>
    <t>121</t>
  </si>
  <si>
    <t>0000079206</t>
  </si>
  <si>
    <t>Фонд оплаты труда государственных (муниципальных) органов</t>
  </si>
  <si>
    <t>Пособия, компенсации, меры социальной поддержки по публичным нормативным обязательствам</t>
  </si>
  <si>
    <t>500</t>
  </si>
  <si>
    <t>0000000705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</si>
  <si>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</si>
  <si>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0804</t>
  </si>
  <si>
    <t>Обеспечение деятельности подведомственных учреждений</t>
  </si>
  <si>
    <t>0401</t>
  </si>
  <si>
    <t>0000074315</t>
  </si>
  <si>
    <t>312</t>
  </si>
  <si>
    <t>0000020300</t>
  </si>
  <si>
    <t>0000042399</t>
  </si>
  <si>
    <t>Иные выплаты персоналу учреждений, за исключением фонда оплаты труда</t>
  </si>
  <si>
    <t>600</t>
  </si>
  <si>
    <t>Капитальные вложения в объекты государственной (муниципальной) собственности</t>
  </si>
  <si>
    <t>0000048299</t>
  </si>
  <si>
    <t>Иные пенсии, социальные доплаты к пенсиям</t>
  </si>
  <si>
    <t>0000092300</t>
  </si>
  <si>
    <t>0000079522</t>
  </si>
  <si>
    <t>Субсидии бюджетным учреждениям на иные цели</t>
  </si>
  <si>
    <t>511</t>
  </si>
  <si>
    <t>0000074317</t>
  </si>
  <si>
    <t>Приобретение товаров, работ, услуг в пользу граждан в целях их социального обеспечения</t>
  </si>
  <si>
    <t>0000020400</t>
  </si>
  <si>
    <t>1401</t>
  </si>
  <si>
    <t>0000079531</t>
  </si>
  <si>
    <t>Дотации на выравнивание бюджетной обеспеченности</t>
  </si>
  <si>
    <t>Закупка товаров, работ и услуг для обеспечения государственных (муниципальных) нужд</t>
  </si>
  <si>
    <t>Иные выплаты персоналу государственных (муниципальных) органов, за исключением фонда оплаты труда</t>
  </si>
  <si>
    <t>0412</t>
  </si>
  <si>
    <t>0709</t>
  </si>
  <si>
    <t>323</t>
  </si>
  <si>
    <t>611</t>
  </si>
  <si>
    <t>100</t>
  </si>
  <si>
    <t>414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</si>
  <si>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</si>
  <si>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Прочая закупка товаров, работ и услуг для обеспечения государственных (муниципальных) нужд</t>
  </si>
  <si>
    <t>Резервные средства</t>
  </si>
  <si>
    <t>Расходы на выплаты персоналу казенных учреждений</t>
  </si>
  <si>
    <t>0000072404</t>
  </si>
  <si>
    <t>853</t>
  </si>
  <si>
    <t>0000000000</t>
  </si>
  <si>
    <t>0000079211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</si>
  <si>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</si>
  <si>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810</t>
  </si>
  <si>
    <t>Расходы на выплаты персоналу государственных (муниципальных) органов</t>
  </si>
  <si>
    <t>Дотации</t>
  </si>
  <si>
    <t>200</t>
  </si>
  <si>
    <t>0000071218</t>
  </si>
  <si>
    <t>111</t>
  </si>
  <si>
    <t>0000079527</t>
  </si>
  <si>
    <t>1001</t>
  </si>
  <si>
    <t>0000042099</t>
  </si>
  <si>
    <t>0000071201</t>
  </si>
  <si>
    <t>120</t>
  </si>
  <si>
    <t>0103</t>
  </si>
  <si>
    <t>0000079529</t>
  </si>
  <si>
    <t>Бюджетные инвестиции</t>
  </si>
  <si>
    <t>122</t>
  </si>
  <si>
    <t>0000049101</t>
  </si>
  <si>
    <t>0000079207</t>
  </si>
  <si>
    <t>Расходы - всего</t>
  </si>
  <si>
    <t>410</t>
  </si>
  <si>
    <t>9600</t>
  </si>
  <si>
    <t>Межбюджетные трансферты</t>
  </si>
  <si>
    <t>0000051619</t>
  </si>
  <si>
    <t>0707</t>
  </si>
  <si>
    <t>321</t>
  </si>
  <si>
    <t>1004</t>
  </si>
  <si>
    <t>0000044099</t>
  </si>
  <si>
    <t>0000079521</t>
  </si>
  <si>
    <t>313</t>
  </si>
  <si>
    <t>0106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</si>
  <si>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</si>
  <si>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0000079523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</si>
  <si>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</si>
  <si>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</si>
  <si>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512</t>
  </si>
  <si>
    <t>0000072411</t>
  </si>
  <si>
    <t>0502</t>
  </si>
  <si>
    <t>1402</t>
  </si>
  <si>
    <t>Выравнивание бюджетной обеспеченности поселений из районного фонда финансовой поддержки</t>
  </si>
  <si>
    <t>800</t>
  </si>
  <si>
    <t>0000051613</t>
  </si>
  <si>
    <t>0701</t>
  </si>
  <si>
    <t>0000079263</t>
  </si>
  <si>
    <t>540</t>
  </si>
  <si>
    <t>129</t>
  </si>
  <si>
    <t>244</t>
  </si>
  <si>
    <t>300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</si>
  <si>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</si>
  <si>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0000022500</t>
  </si>
  <si>
    <t>0000072431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</si>
  <si>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</si>
  <si>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0000078060</t>
  </si>
  <si>
    <t>112</t>
  </si>
  <si>
    <t>0000042199</t>
  </si>
  <si>
    <t>0102</t>
  </si>
  <si>
    <t>0000071228</t>
  </si>
  <si>
    <t>0000079528</t>
  </si>
  <si>
    <t>Общегосударственные вопросы</t>
  </si>
  <si>
    <t>Администрация муниципального района "Могойтуйский район"</t>
  </si>
  <si>
    <t>01</t>
  </si>
  <si>
    <t>ГРБС</t>
  </si>
  <si>
    <t>Раздел, подраздел</t>
  </si>
  <si>
    <t>целевая статья</t>
  </si>
  <si>
    <t>вид расхода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</si>
  <si>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</si>
  <si>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органов государственной власти и представительных органовмуниципального образования</t>
  </si>
  <si>
    <t>Функционирование Правительства РФ высших исполнительных органов государственной власти, местных администраций</t>
  </si>
  <si>
    <t>Руководство и управление в сфере установленных функций органов государственной власти и субьектов РФ и органов местного самоуправления</t>
  </si>
  <si>
    <t>Осуществление государственных полномочий в сфере государственного управления охраной труда</t>
  </si>
  <si>
    <t>Осуществление государственных полномочий в по созданию административных комиссий</t>
  </si>
  <si>
    <t>Осуществления государственного полномочия по созданию комиссий по делам несовершеннолетних и защите их прав и организации деятельности этих комиссий</t>
  </si>
  <si>
    <t xml:space="preserve">Осуществление государственных полномочий по сбору информаций от поселений находящихся в МР, необходимой для ведения регистра муниципальных нормативных правовых актов </t>
  </si>
  <si>
    <t>Обеспечение деятельности финансовых, налоговых и таможенных органов и органов финансового надзора</t>
  </si>
  <si>
    <t>Осуществление гоударственных полномочий  по расчету и предоставлении дотаций поселениям</t>
  </si>
  <si>
    <t>Другие общегосударственные вопросы</t>
  </si>
  <si>
    <t>МЦП территориального общественного самоуправления</t>
  </si>
  <si>
    <t>МЦП "Поддержка ветеранского движения"</t>
  </si>
  <si>
    <t>МЦП "Повышение безопасности дорожного движения на 2014-2017г"</t>
  </si>
  <si>
    <t>МЦП "Профилактика правонарушений ит преступлений на 2015-2017г"</t>
  </si>
  <si>
    <t>МЦП "Организация общественных работ"</t>
  </si>
  <si>
    <t>Сельское хозяйство и рыболовство</t>
  </si>
  <si>
    <t>Организация проведение мероприятий по содерж безнадзорных животных</t>
  </si>
  <si>
    <t>администрирование государственных полномочий по содержанию безнадзорных животных</t>
  </si>
  <si>
    <t>МЦП "Поддержка и развитие АПК"</t>
  </si>
  <si>
    <t>Транспорт</t>
  </si>
  <si>
    <t>Дорожный фонд</t>
  </si>
  <si>
    <t>администрирование государственных полномочий по организации социальной поддержки отдельных категорий граждан путем обеспечения льготного проезда</t>
  </si>
  <si>
    <t>МЦП "Поддержка малого предпринимательства"</t>
  </si>
  <si>
    <t>Модернизация обьектов коммунальной инфраструктуры</t>
  </si>
  <si>
    <t>0111</t>
  </si>
  <si>
    <t>Резервный фонд администрации</t>
  </si>
  <si>
    <t>Другие вопросы в области ЖКХ</t>
  </si>
  <si>
    <t>Соглашение по передачи полномочий</t>
  </si>
  <si>
    <t>Физическая культура и спорт</t>
  </si>
  <si>
    <t>На назначение и выплату ежесесячных денежных средств на содержание детей-сирот и детей, оставшихся без попечения родителей, в семьях опекунов</t>
  </si>
  <si>
    <t>на назначение и выплату вознаграждения приемным родителям</t>
  </si>
  <si>
    <t xml:space="preserve">На назначение и выплату ежесесячных денежных средств на содержание детей-сирот и детей, оставшихся без попечения родителей, в приемных семьях </t>
  </si>
  <si>
    <t>на назначение и выплату вознаграждения опекунам (попечителям)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</si>
  <si>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</t>
  </si>
  <si>
    <t>На воспитание и обучение детей-инвалидов в муниципальных дошкольных образовательных учреждениях</t>
  </si>
  <si>
    <t>Пенсионное обеспечение</t>
  </si>
  <si>
    <t>Национальная безопасность и правоохранительная деятельность</t>
  </si>
  <si>
    <t>Национальная экономика</t>
  </si>
  <si>
    <t>04</t>
  </si>
  <si>
    <t>Образование</t>
  </si>
  <si>
    <t>Предоставление субсидий бюджетным, автономным учреждениям и иным некоммерческим организациям ДОУ</t>
  </si>
  <si>
    <t>Дошкольное образование</t>
  </si>
  <si>
    <t>Субвенция на обеспечение гос.гарантий на получение общедоступного бесплатного образования</t>
  </si>
  <si>
    <t>Общее образование</t>
  </si>
  <si>
    <t>Учреждения дополнительного образования</t>
  </si>
  <si>
    <t>Культура</t>
  </si>
  <si>
    <t xml:space="preserve"> ДШИ   Предоставление субсидий бюджетным, автономным учреждениям и иным некоммерческим организациям</t>
  </si>
  <si>
    <t>Дворцы и дома культуры</t>
  </si>
  <si>
    <t>Библиотеки</t>
  </si>
  <si>
    <t>Социальная политика</t>
  </si>
  <si>
    <t>Жилищно коммунальное хозяйство</t>
  </si>
  <si>
    <t>Периодическая печать</t>
  </si>
  <si>
    <t>Обеспечение деятельности подведомственных учреждений 25 % СЕЛЬСКИЕ</t>
  </si>
  <si>
    <t>Бесплатное питание СОШ</t>
  </si>
  <si>
    <t>МЦП по молодежной политике</t>
  </si>
  <si>
    <t>05</t>
  </si>
  <si>
    <t>Субсидия на проектирование и троительство автодорог</t>
  </si>
  <si>
    <t>МП "Комплексное развитие систем коммунальной инфратруктуры"</t>
  </si>
  <si>
    <t>МП " Энергосбережение"</t>
  </si>
  <si>
    <t>0703</t>
  </si>
  <si>
    <t>МЦП "Организация отдыха, оздоровления и временной трудовой занятости детей и подростков"</t>
  </si>
  <si>
    <t>Администрирование государственного полномочия по организации деятельности по опеке и попечительству</t>
  </si>
  <si>
    <t xml:space="preserve">Исполнение органами местного самоуправления государственного полномочия по предоствавлению компенсации части род.платы </t>
  </si>
  <si>
    <t xml:space="preserve">Учебно-методические кабинеты, ценртрализованные бухгалтерии </t>
  </si>
  <si>
    <t>10</t>
  </si>
  <si>
    <t>11</t>
  </si>
  <si>
    <t>14</t>
  </si>
  <si>
    <t>МЦП по здравоохранению</t>
  </si>
  <si>
    <t>0000079530</t>
  </si>
  <si>
    <t>администрирование полномочий по обеспечению жилыми помещениями вступивших в силу судебных постановлений детям сиротам</t>
  </si>
  <si>
    <t>Оплата работ, услуг</t>
  </si>
  <si>
    <t>0000079533</t>
  </si>
  <si>
    <t>Субвенции на осуществлении гос.полномочия по расчету и предостовлению дотаций поселениям на выравнивание</t>
  </si>
  <si>
    <t>0309</t>
  </si>
  <si>
    <t>0000024799</t>
  </si>
  <si>
    <t>0000079532</t>
  </si>
  <si>
    <t>0000079534</t>
  </si>
  <si>
    <t>Защита населения и территории от чрезвычайных ситуаций природного и техногенного характера, гражданская оборона</t>
  </si>
  <si>
    <t>1003</t>
  </si>
  <si>
    <t>МЦП на развитию земельных отношений в муниципальном районе</t>
  </si>
  <si>
    <t>0000079536</t>
  </si>
  <si>
    <t>0000079535</t>
  </si>
  <si>
    <t>МЦП на развитие Местной общественной организации инвалидов</t>
  </si>
  <si>
    <t>Организация отдыха и оздоровление детей в каникулярное время (КБ)</t>
  </si>
  <si>
    <t>00000S1432</t>
  </si>
  <si>
    <t>1006</t>
  </si>
  <si>
    <t>00000</t>
  </si>
  <si>
    <t>Субвенция на осуществление гос. Полномочия по подготовке и проведению Всероссийской перепеси</t>
  </si>
  <si>
    <t>0000054690</t>
  </si>
  <si>
    <t xml:space="preserve">                              ПРИЛОЖЕНИЕ № 8</t>
  </si>
  <si>
    <t>Ведомственная структура расходов бюджета муниципального района                                                         "Могойтуйский район" на 2021 год</t>
  </si>
  <si>
    <t>Проект бюджета на 2021 год</t>
  </si>
  <si>
    <t>Осуществление полномочий по составлению (изм) списков в кандидаты  присяж заседателей</t>
  </si>
  <si>
    <t>0105</t>
  </si>
  <si>
    <t>Субсидия на проектирование и троительство автодорог ЦЭР</t>
  </si>
  <si>
    <t>Горячие питание 1-4 кл СОШ</t>
  </si>
  <si>
    <t xml:space="preserve">Софинансирование Реализация мероприятий по укреплению единства российской нации народов </t>
  </si>
  <si>
    <t>00000R5160</t>
  </si>
  <si>
    <t xml:space="preserve">Субсидия на Создание в общеобразовательных учреждениях, распорложенных в сельской местности, условия для занятия физической культурой и спортом </t>
  </si>
  <si>
    <t>000Е250970</t>
  </si>
  <si>
    <t>Предоставление субсидий бюджетнм, автономным учреждениям и иным некомерческим организациям</t>
  </si>
  <si>
    <t>Субсидия на реализацию мероприятий по обеспечению жильем молодых семей</t>
  </si>
  <si>
    <t>00000L4970</t>
  </si>
  <si>
    <t>Субсидия на реализацию мероприятий Увековечение памяти погибших при защите отечества</t>
  </si>
  <si>
    <t>0000079220</t>
  </si>
  <si>
    <t>изм</t>
  </si>
  <si>
    <t>0000079205</t>
  </si>
  <si>
    <t>Реализация мероприятий ЦЭР</t>
  </si>
  <si>
    <t>000005505М</t>
  </si>
  <si>
    <t>0000071030</t>
  </si>
  <si>
    <t>Ежемесячное денежное вознагрождение за классное руководство КБ</t>
  </si>
  <si>
    <t>Ежемесячное денежное вознагрождение за классное руководство ФБ</t>
  </si>
  <si>
    <t>0000053030</t>
  </si>
  <si>
    <t>00000S1101</t>
  </si>
  <si>
    <t>0000079230</t>
  </si>
  <si>
    <t>0503</t>
  </si>
  <si>
    <t>00000R2990</t>
  </si>
  <si>
    <t>00000L3040</t>
  </si>
  <si>
    <t>000F255550</t>
  </si>
  <si>
    <t>Реализация  программ формирования современной городской среды</t>
  </si>
  <si>
    <t>00000L4670</t>
  </si>
  <si>
    <t>остатки</t>
  </si>
  <si>
    <t>итого расх</t>
  </si>
  <si>
    <t>разн</t>
  </si>
  <si>
    <t xml:space="preserve">Софин МБ Горячие питание </t>
  </si>
  <si>
    <t xml:space="preserve">Софин МБ Субсидия на Создание в общеобразовательных учреждениях, распорложенных в сельской местности, условия для занятия физической культурой и спортом </t>
  </si>
  <si>
    <t xml:space="preserve">Реализация мероприятий по укреплению единства российской нации народов </t>
  </si>
  <si>
    <t>Субсидия бюджетам муниципальных районов на поддержку отрасли культуры МТБ</t>
  </si>
  <si>
    <t>Софин Субсидии на реализацию мероприятий по обеспечению жильем молодых семей</t>
  </si>
  <si>
    <t>Софин МБ Обеспечение деятельности подведомственных учреждений 25 % СЕЛЬСКИЕ</t>
  </si>
  <si>
    <t>Софин МБСубсидия на реализацию мероприятий Увековечение памяти погибших при защите отечества</t>
  </si>
  <si>
    <t>Софинансирование МБ Субсидии бюджетам муниципальных районов на поддержку отрасли культуры МТБ</t>
  </si>
  <si>
    <t>доход</t>
  </si>
  <si>
    <t>Уточн на 01.04</t>
  </si>
  <si>
    <t>0310</t>
  </si>
  <si>
    <t>МЦП "Обеспечение пожарной безопасности и безопасности людей на водных обьектах на 2021-2023"</t>
  </si>
  <si>
    <t>0000079525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</si>
  <si>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</si>
  <si>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0000078050</t>
  </si>
  <si>
    <t>00000S8180</t>
  </si>
  <si>
    <t>Субсидия на заработную плату</t>
  </si>
  <si>
    <t>904</t>
  </si>
  <si>
    <t>1403</t>
  </si>
  <si>
    <t>902</t>
  </si>
  <si>
    <t>Реализация мероприятий по комплексному развитию сельских территорий</t>
  </si>
  <si>
    <t>00000L5760</t>
  </si>
  <si>
    <t>Пособия по социальной помощи населению в денежной форме</t>
  </si>
  <si>
    <t>Социальное обеспечение</t>
  </si>
  <si>
    <t>00000S4905</t>
  </si>
  <si>
    <t>Поддержка отрасли культуры</t>
  </si>
  <si>
    <t>000A255190</t>
  </si>
  <si>
    <t>Уточн на 01.08</t>
  </si>
  <si>
    <t>март</t>
  </si>
  <si>
    <t>июль</t>
  </si>
  <si>
    <t>Уточн на 01.10</t>
  </si>
  <si>
    <t>Прочие несоциальные выплаты персоналу в денежной форме</t>
  </si>
  <si>
    <t>0000077265</t>
  </si>
  <si>
    <t>Иные межбюджетные трансферты бюджетам муниципальных районов на решение вопросов местного значения</t>
  </si>
  <si>
    <t>0000079001</t>
  </si>
  <si>
    <t>Дотации на поддержку мер по обеспечению сбалансированности бюджетов муниципальных районов (3000 добрых дел)</t>
  </si>
  <si>
    <t>00000Д8050</t>
  </si>
  <si>
    <t>901</t>
  </si>
  <si>
    <t>Резервные фонды исполнительных органов государственной власти субьекта РФ</t>
  </si>
  <si>
    <t>октябрь</t>
  </si>
  <si>
    <t>перв</t>
  </si>
  <si>
    <t>итого расход</t>
  </si>
  <si>
    <t>0000000704</t>
  </si>
  <si>
    <t xml:space="preserve"> к  Решению Совета МР</t>
  </si>
  <si>
    <t>"Могойтуйский район" от 25.12.2020 №5-17</t>
  </si>
  <si>
    <t>(в редакции решения от 12 ноября 2021 года №15-43)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</si>
</sst>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0.0"/>
  </numFmts>
  <fonts count="26" x14ac:knownFonts="1">
    <font>
      <sz val="11"/>
      <name val="Calibri"/>
      <family val="2"/>
    </font>
    <font>
      <sz val="11"/>
      <color indexed="19"/>
      <name val="Calibri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</font>
    <font>
      <b/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9" fontId="15" fillId="0" borderId="6">
      <alignment horizontal="center" vertical="center" wrapText="1"/>
    </xf>
    <xf numFmtId="49" fontId="16" fillId="0" borderId="6">
      <alignment horizontal="center" vertical="center" wrapText="1"/>
    </xf>
  </cellStyleXfs>
  <cellXfs count="177"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2" fontId="0" fillId="0" borderId="0" xfId="0" applyNumberFormat="1" applyBorder="1"/>
    <xf numFmtId="49" fontId="9" fillId="9" borderId="1" xfId="0" applyNumberFormat="1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2" fontId="14" fillId="9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5" fillId="9" borderId="6" xfId="2" applyNumberFormat="1" applyFont="1" applyFill="1" applyAlignment="1" applyProtection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6" xfId="3" applyNumberFormat="1" applyFont="1" applyFill="1" applyAlignment="1" applyProtection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2" fontId="10" fillId="7" borderId="1" xfId="0" applyNumberFormat="1" applyFont="1" applyFill="1" applyBorder="1" applyAlignment="1">
      <alignment horizontal="center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0" fillId="8" borderId="3" xfId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 vertical="center"/>
    </xf>
    <xf numFmtId="0" fontId="21" fillId="8" borderId="1" xfId="0" applyNumberFormat="1" applyFont="1" applyFill="1" applyBorder="1" applyAlignment="1">
      <alignment horizontal="center" vertical="center" wrapText="1"/>
    </xf>
    <xf numFmtId="0" fontId="21" fillId="8" borderId="3" xfId="0" applyNumberFormat="1" applyFont="1" applyFill="1" applyBorder="1" applyAlignment="1">
      <alignment horizontal="center" vertical="center" wrapText="1"/>
    </xf>
    <xf numFmtId="0" fontId="18" fillId="8" borderId="3" xfId="0" applyNumberFormat="1" applyFont="1" applyFill="1" applyBorder="1" applyAlignment="1" applyProtection="1">
      <alignment horizontal="center" vertical="center" wrapText="1"/>
      <protection locked="0"/>
    </xf>
    <xf numFmtId="2" fontId="18" fillId="8" borderId="1" xfId="0" applyNumberFormat="1" applyFont="1" applyFill="1" applyBorder="1" applyAlignment="1">
      <alignment horizontal="center" vertical="center"/>
    </xf>
    <xf numFmtId="2" fontId="18" fillId="8" borderId="3" xfId="0" applyNumberFormat="1" applyFont="1" applyFill="1" applyBorder="1" applyAlignment="1">
      <alignment horizontal="center" vertical="center"/>
    </xf>
    <xf numFmtId="0" fontId="20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1" xfId="0" applyNumberFormat="1" applyFont="1" applyFill="1" applyBorder="1" applyAlignment="1">
      <alignment horizontal="center" vertical="center"/>
    </xf>
    <xf numFmtId="2" fontId="20" fillId="8" borderId="3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0" fillId="8" borderId="1" xfId="0" applyNumberFormat="1" applyFont="1" applyFill="1" applyBorder="1" applyAlignment="1" applyProtection="1">
      <alignment horizontal="center" vertical="center" wrapText="1"/>
      <protection locked="0"/>
    </xf>
    <xf numFmtId="165" fontId="18" fillId="8" borderId="3" xfId="0" applyNumberFormat="1" applyFont="1" applyFill="1" applyBorder="1" applyAlignment="1">
      <alignment horizontal="center" vertical="center" wrapText="1"/>
    </xf>
    <xf numFmtId="165" fontId="18" fillId="8" borderId="3" xfId="0" applyNumberFormat="1" applyFont="1" applyFill="1" applyBorder="1" applyAlignment="1">
      <alignment horizontal="center" vertical="center"/>
    </xf>
    <xf numFmtId="165" fontId="18" fillId="8" borderId="1" xfId="0" applyNumberFormat="1" applyFont="1" applyFill="1" applyBorder="1" applyAlignment="1">
      <alignment horizontal="center" vertical="center"/>
    </xf>
    <xf numFmtId="0" fontId="20" fillId="8" borderId="3" xfId="0" applyNumberFormat="1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 wrapText="1"/>
    </xf>
    <xf numFmtId="2" fontId="18" fillId="8" borderId="1" xfId="0" applyNumberFormat="1" applyFont="1" applyFill="1" applyBorder="1" applyAlignment="1">
      <alignment horizontal="center" vertical="center" wrapText="1"/>
    </xf>
    <xf numFmtId="2" fontId="18" fillId="8" borderId="3" xfId="0" applyNumberFormat="1" applyFont="1" applyFill="1" applyBorder="1" applyAlignment="1">
      <alignment horizontal="center" vertical="center" wrapText="1"/>
    </xf>
    <xf numFmtId="165" fontId="18" fillId="8" borderId="4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0" fontId="2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3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1" fillId="8" borderId="3" xfId="0" applyNumberFormat="1" applyFont="1" applyFill="1" applyBorder="1" applyAlignment="1">
      <alignment horizontal="center" vertical="center"/>
    </xf>
    <xf numFmtId="0" fontId="18" fillId="8" borderId="3" xfId="0" applyNumberFormat="1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2" fontId="20" fillId="8" borderId="5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2" fontId="18" fillId="8" borderId="0" xfId="0" applyNumberFormat="1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164" fontId="18" fillId="8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0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8" fillId="8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18" fillId="8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4">
    <cellStyle name="Neutral" xfId="1"/>
    <cellStyle name="xl23" xfId="3"/>
    <cellStyle name="xl27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O1486"/>
  <sheetViews>
    <sheetView tabSelected="1" view="pageBreakPreview" zoomScaleSheetLayoutView="100" workbookViewId="0">
      <pane ySplit="600" activePane="bottomLeft"/>
      <selection activeCell="C1" sqref="C1:M1048576"/>
      <selection pane="bottomLeft" activeCell="M5" sqref="M5"/>
    </sheetView>
  </sheetViews>
  <sheetFormatPr defaultColWidth="9.42578125" defaultRowHeight="15" x14ac:dyDescent="0.25"/>
  <cols>
    <col min="1" max="1" width="4.140625" customWidth="1"/>
    <col min="2" max="2" width="37" style="66" customWidth="1"/>
    <col min="3" max="3" width="11.140625" style="165" customWidth="1"/>
    <col min="4" max="4" width="13.5703125" style="31" customWidth="1"/>
    <col min="5" max="5" width="13.42578125" style="165" customWidth="1"/>
    <col min="6" max="6" width="11.28515625" style="165" customWidth="1"/>
    <col min="7" max="7" width="12.7109375" style="142" hidden="1" customWidth="1"/>
    <col min="8" max="8" width="13.140625" style="95" hidden="1" customWidth="1"/>
    <col min="9" max="9" width="15" style="95" hidden="1" customWidth="1"/>
    <col min="10" max="10" width="9.42578125" style="94" hidden="1" customWidth="1"/>
    <col min="11" max="11" width="12.28515625" style="93" hidden="1" customWidth="1"/>
    <col min="12" max="12" width="0" style="143" hidden="1" customWidth="1"/>
    <col min="13" max="13" width="12.5703125" style="144" customWidth="1"/>
    <col min="15" max="15" width="9.5703125" bestFit="1" customWidth="1"/>
  </cols>
  <sheetData>
    <row r="1" spans="1:13" x14ac:dyDescent="0.25">
      <c r="B1" s="43"/>
      <c r="C1" s="5"/>
      <c r="D1" s="5"/>
      <c r="E1" s="5"/>
      <c r="F1" s="5"/>
      <c r="H1" s="93"/>
      <c r="I1" s="93"/>
      <c r="M1" s="173" t="s">
        <v>246</v>
      </c>
    </row>
    <row r="2" spans="1:13" x14ac:dyDescent="0.25">
      <c r="B2" s="43"/>
      <c r="C2" s="5"/>
      <c r="D2" s="5"/>
      <c r="E2" s="5"/>
      <c r="F2" s="5"/>
      <c r="H2" s="93"/>
      <c r="I2" s="93"/>
      <c r="M2" s="173" t="s">
        <v>324</v>
      </c>
    </row>
    <row r="3" spans="1:13" x14ac:dyDescent="0.25">
      <c r="B3" s="43"/>
      <c r="C3" s="5"/>
      <c r="D3" s="5"/>
      <c r="E3" s="5"/>
      <c r="F3" s="5"/>
      <c r="H3" s="93"/>
      <c r="I3" s="93"/>
      <c r="M3" s="173" t="s">
        <v>325</v>
      </c>
    </row>
    <row r="4" spans="1:13" x14ac:dyDescent="0.25">
      <c r="B4" s="43"/>
      <c r="C4" s="5"/>
      <c r="D4" s="5"/>
      <c r="E4" s="5"/>
      <c r="F4" s="5"/>
      <c r="H4" s="93"/>
      <c r="I4" s="93"/>
      <c r="M4" s="173" t="s">
        <v>326</v>
      </c>
    </row>
    <row r="5" spans="1:13" x14ac:dyDescent="0.25">
      <c r="B5" s="43"/>
      <c r="C5" s="5"/>
      <c r="D5" s="5"/>
      <c r="E5" s="5"/>
      <c r="F5" s="5"/>
      <c r="H5" s="93"/>
      <c r="I5" s="142"/>
    </row>
    <row r="6" spans="1:13" x14ac:dyDescent="0.25">
      <c r="B6" s="43"/>
      <c r="C6" s="5"/>
      <c r="D6" s="5"/>
      <c r="E6" s="5"/>
      <c r="F6" s="5"/>
      <c r="H6" s="93"/>
      <c r="I6" s="93"/>
    </row>
    <row r="7" spans="1:13" x14ac:dyDescent="0.25">
      <c r="B7" s="44"/>
      <c r="C7" s="5"/>
      <c r="D7" s="5"/>
      <c r="E7" s="5"/>
      <c r="F7" s="5"/>
      <c r="H7" s="93"/>
      <c r="I7" s="93"/>
    </row>
    <row r="8" spans="1:13" x14ac:dyDescent="0.25">
      <c r="B8" s="43"/>
      <c r="C8" s="5"/>
      <c r="D8" s="5"/>
      <c r="E8" s="5"/>
      <c r="F8" s="5"/>
      <c r="H8" s="93"/>
      <c r="I8" s="93"/>
    </row>
    <row r="9" spans="1:13" ht="45" customHeight="1" x14ac:dyDescent="0.25">
      <c r="A9" s="6"/>
      <c r="B9" s="175" t="s">
        <v>247</v>
      </c>
      <c r="C9" s="176"/>
      <c r="D9" s="176"/>
      <c r="E9" s="176"/>
      <c r="F9" s="176"/>
      <c r="G9" s="176"/>
      <c r="H9" s="93"/>
      <c r="I9" s="93"/>
    </row>
    <row r="10" spans="1:13" ht="48" customHeight="1" x14ac:dyDescent="0.25">
      <c r="A10" s="2"/>
      <c r="B10" s="45"/>
      <c r="C10" s="145" t="s">
        <v>152</v>
      </c>
      <c r="D10" s="18" t="s">
        <v>153</v>
      </c>
      <c r="E10" s="146" t="s">
        <v>154</v>
      </c>
      <c r="F10" s="146" t="s">
        <v>155</v>
      </c>
      <c r="G10" s="147" t="s">
        <v>248</v>
      </c>
      <c r="H10" s="95" t="s">
        <v>262</v>
      </c>
      <c r="I10" s="96" t="s">
        <v>290</v>
      </c>
      <c r="J10" s="97" t="s">
        <v>262</v>
      </c>
      <c r="K10" s="95" t="s">
        <v>308</v>
      </c>
      <c r="L10" s="98" t="s">
        <v>262</v>
      </c>
      <c r="M10" s="16" t="s">
        <v>311</v>
      </c>
    </row>
    <row r="11" spans="1:13" ht="17.25" customHeight="1" x14ac:dyDescent="0.25">
      <c r="A11" s="1"/>
      <c r="B11" s="46" t="s">
        <v>149</v>
      </c>
      <c r="C11" s="148">
        <v>901</v>
      </c>
      <c r="D11" s="19"/>
      <c r="E11" s="148"/>
      <c r="F11" s="148"/>
      <c r="G11" s="99">
        <f>G12</f>
        <v>32861.1</v>
      </c>
      <c r="H11" s="99">
        <f t="shared" ref="H11:I11" si="0">H12</f>
        <v>1022.2</v>
      </c>
      <c r="I11" s="99">
        <f t="shared" si="0"/>
        <v>33883.300000000003</v>
      </c>
      <c r="J11" s="99">
        <f>J12</f>
        <v>2555</v>
      </c>
      <c r="K11" s="99">
        <f>K12</f>
        <v>36438.299999999996</v>
      </c>
      <c r="L11" s="99">
        <f>L12</f>
        <v>285.89999999999998</v>
      </c>
      <c r="M11" s="67">
        <f>M12</f>
        <v>36726.699999999997</v>
      </c>
    </row>
    <row r="12" spans="1:13" ht="25.5" customHeight="1" x14ac:dyDescent="0.25">
      <c r="A12" s="1"/>
      <c r="B12" s="47" t="s">
        <v>150</v>
      </c>
      <c r="C12" s="149">
        <v>901</v>
      </c>
      <c r="D12" s="20" t="s">
        <v>151</v>
      </c>
      <c r="E12" s="149"/>
      <c r="F12" s="149"/>
      <c r="G12" s="99">
        <f>G13+G18+G24+G49+G79+G82</f>
        <v>32861.1</v>
      </c>
      <c r="H12" s="99">
        <f>H13+H18+H24+H49+H79+H82</f>
        <v>1022.2</v>
      </c>
      <c r="I12" s="99">
        <f t="shared" ref="I12" si="1">I13+I18+I24+I49+I79+I82</f>
        <v>33883.300000000003</v>
      </c>
      <c r="J12" s="99">
        <f>J13+J18+J24+J49+J79+J82</f>
        <v>2555</v>
      </c>
      <c r="K12" s="99">
        <f>K13+K18+K24+K49+K79+K82</f>
        <v>36438.299999999996</v>
      </c>
      <c r="L12" s="99">
        <f>L13+L18+L24+L49+L79+L82</f>
        <v>285.89999999999998</v>
      </c>
      <c r="M12" s="36">
        <f>M13+M18+M24+M49+M79+M82</f>
        <v>36726.699999999997</v>
      </c>
    </row>
    <row r="13" spans="1:13" ht="36" customHeight="1" x14ac:dyDescent="0.25">
      <c r="A13" s="1"/>
      <c r="B13" s="48" t="s">
        <v>156</v>
      </c>
      <c r="C13" s="150">
        <v>901</v>
      </c>
      <c r="D13" s="21" t="s">
        <v>146</v>
      </c>
      <c r="E13" s="150"/>
      <c r="F13" s="150"/>
      <c r="G13" s="99">
        <f>G14</f>
        <v>1142.8000000000002</v>
      </c>
      <c r="H13" s="99">
        <f t="shared" ref="H13:M13" si="2">H14</f>
        <v>0</v>
      </c>
      <c r="I13" s="99">
        <f t="shared" si="2"/>
        <v>1142.8000000000002</v>
      </c>
      <c r="J13" s="99">
        <f t="shared" si="2"/>
        <v>0</v>
      </c>
      <c r="K13" s="99">
        <f t="shared" si="2"/>
        <v>1142.8000000000002</v>
      </c>
      <c r="L13" s="99">
        <f>L14</f>
        <v>50.3</v>
      </c>
      <c r="M13" s="68">
        <f t="shared" si="2"/>
        <v>1193.1000000000001</v>
      </c>
    </row>
    <row r="14" spans="1:13" ht="23.25" customHeight="1" x14ac:dyDescent="0.25">
      <c r="A14" s="1"/>
      <c r="B14" s="49" t="s">
        <v>94</v>
      </c>
      <c r="C14" s="151">
        <v>901</v>
      </c>
      <c r="D14" s="22" t="s">
        <v>146</v>
      </c>
      <c r="E14" s="151" t="s">
        <v>59</v>
      </c>
      <c r="F14" s="151" t="s">
        <v>103</v>
      </c>
      <c r="G14" s="100">
        <f>G15+G17</f>
        <v>1142.8000000000002</v>
      </c>
      <c r="I14" s="96">
        <f>G14+H14</f>
        <v>1142.8000000000002</v>
      </c>
      <c r="J14" s="97"/>
      <c r="K14" s="95">
        <f t="shared" ref="K14:K15" si="3">I14+J14</f>
        <v>1142.8000000000002</v>
      </c>
      <c r="L14" s="98">
        <f>L15+L16+L17</f>
        <v>50.3</v>
      </c>
      <c r="M14" s="16">
        <f t="shared" ref="M14:M16" si="4">K14+L14</f>
        <v>1193.1000000000001</v>
      </c>
    </row>
    <row r="15" spans="1:13" ht="23.25" customHeight="1" x14ac:dyDescent="0.25">
      <c r="A15" s="1"/>
      <c r="B15" s="50" t="s">
        <v>49</v>
      </c>
      <c r="C15" s="151">
        <v>901</v>
      </c>
      <c r="D15" s="23" t="s">
        <v>146</v>
      </c>
      <c r="E15" s="152" t="s">
        <v>59</v>
      </c>
      <c r="F15" s="152" t="s">
        <v>47</v>
      </c>
      <c r="G15" s="100">
        <v>877.7</v>
      </c>
      <c r="I15" s="96">
        <f t="shared" ref="I15:I17" si="5">G15+H15</f>
        <v>877.7</v>
      </c>
      <c r="J15" s="97"/>
      <c r="K15" s="95">
        <f t="shared" si="3"/>
        <v>877.7</v>
      </c>
      <c r="L15" s="98"/>
      <c r="M15" s="16">
        <f t="shared" si="4"/>
        <v>877.7</v>
      </c>
    </row>
    <row r="16" spans="1:13" ht="23.25" customHeight="1" x14ac:dyDescent="0.25">
      <c r="A16" s="1"/>
      <c r="B16" s="50" t="s">
        <v>312</v>
      </c>
      <c r="C16" s="151">
        <v>901</v>
      </c>
      <c r="D16" s="23" t="s">
        <v>146</v>
      </c>
      <c r="E16" s="152" t="s">
        <v>59</v>
      </c>
      <c r="F16" s="152">
        <v>122</v>
      </c>
      <c r="G16" s="100"/>
      <c r="I16" s="96"/>
      <c r="J16" s="97"/>
      <c r="K16" s="95"/>
      <c r="L16" s="98">
        <v>50.3</v>
      </c>
      <c r="M16" s="16">
        <f t="shared" si="4"/>
        <v>50.3</v>
      </c>
    </row>
    <row r="17" spans="1:13" ht="52.5" customHeight="1" x14ac:dyDescent="0.25">
      <c r="A17" s="1"/>
      <c r="B17" s="50" t="s">
        <v>92</v>
      </c>
      <c r="C17" s="151">
        <v>901</v>
      </c>
      <c r="D17" s="23" t="s">
        <v>146</v>
      </c>
      <c r="E17" s="152" t="s">
        <v>59</v>
      </c>
      <c r="F17" s="152" t="s">
        <v>136</v>
      </c>
      <c r="G17" s="100">
        <v>265.10000000000002</v>
      </c>
      <c r="I17" s="96">
        <f t="shared" si="5"/>
        <v>265.10000000000002</v>
      </c>
      <c r="J17" s="97"/>
      <c r="K17" s="95">
        <f>I17+J17</f>
        <v>265.10000000000002</v>
      </c>
      <c r="L17" s="98"/>
      <c r="M17" s="16">
        <f>K17+L17</f>
        <v>265.10000000000002</v>
      </c>
    </row>
    <row r="18" spans="1:13" ht="50.25" customHeight="1" x14ac:dyDescent="0.25">
      <c r="A18" s="1"/>
      <c r="B18" s="51" t="s">
        <v>157</v>
      </c>
      <c r="C18" s="153">
        <v>901</v>
      </c>
      <c r="D18" s="24" t="s">
        <v>104</v>
      </c>
      <c r="E18" s="153"/>
      <c r="F18" s="153"/>
      <c r="G18" s="99">
        <f>G19</f>
        <v>641.5</v>
      </c>
      <c r="H18" s="99">
        <f t="shared" ref="H18:K18" si="6">H19</f>
        <v>0</v>
      </c>
      <c r="I18" s="99">
        <f t="shared" si="6"/>
        <v>641.5</v>
      </c>
      <c r="J18" s="99">
        <f t="shared" si="6"/>
        <v>0</v>
      </c>
      <c r="K18" s="99">
        <f t="shared" si="6"/>
        <v>641.5</v>
      </c>
      <c r="L18" s="99">
        <f>L19+L23</f>
        <v>16.399999999999999</v>
      </c>
      <c r="M18" s="69">
        <f>M19+M23</f>
        <v>657.9</v>
      </c>
    </row>
    <row r="19" spans="1:13" ht="24.75" customHeight="1" x14ac:dyDescent="0.25">
      <c r="A19" s="1"/>
      <c r="B19" s="49" t="s">
        <v>94</v>
      </c>
      <c r="C19" s="151">
        <v>901</v>
      </c>
      <c r="D19" s="22" t="s">
        <v>104</v>
      </c>
      <c r="E19" s="151" t="s">
        <v>72</v>
      </c>
      <c r="F19" s="151" t="s">
        <v>103</v>
      </c>
      <c r="G19" s="100">
        <f>G20+G21+G22</f>
        <v>641.5</v>
      </c>
      <c r="I19" s="96">
        <f>G19+H19</f>
        <v>641.5</v>
      </c>
      <c r="J19" s="97"/>
      <c r="K19" s="95">
        <f t="shared" ref="K19:K21" si="7">I19+J19</f>
        <v>641.5</v>
      </c>
      <c r="L19" s="98">
        <f>L20+L21+L22</f>
        <v>2.4</v>
      </c>
      <c r="M19" s="16">
        <f t="shared" ref="M19:M21" si="8">K19+L19</f>
        <v>643.9</v>
      </c>
    </row>
    <row r="20" spans="1:13" ht="24.75" customHeight="1" x14ac:dyDescent="0.25">
      <c r="A20" s="1"/>
      <c r="B20" s="50" t="s">
        <v>49</v>
      </c>
      <c r="C20" s="152">
        <v>901</v>
      </c>
      <c r="D20" s="23" t="s">
        <v>104</v>
      </c>
      <c r="E20" s="152" t="s">
        <v>72</v>
      </c>
      <c r="F20" s="152" t="s">
        <v>47</v>
      </c>
      <c r="G20" s="100">
        <v>308.39999999999998</v>
      </c>
      <c r="I20" s="96">
        <f t="shared" ref="I20:I22" si="9">G20+H20</f>
        <v>308.39999999999998</v>
      </c>
      <c r="J20" s="97"/>
      <c r="K20" s="95">
        <f t="shared" si="7"/>
        <v>308.39999999999998</v>
      </c>
      <c r="L20" s="98"/>
      <c r="M20" s="16">
        <f t="shared" si="8"/>
        <v>308.39999999999998</v>
      </c>
    </row>
    <row r="21" spans="1:13" ht="63" customHeight="1" x14ac:dyDescent="0.25">
      <c r="A21" s="1"/>
      <c r="B21" s="50" t="s">
        <v>139</v>
      </c>
      <c r="C21" s="152">
        <v>901</v>
      </c>
      <c r="D21" s="23" t="s">
        <v>104</v>
      </c>
      <c r="E21" s="152" t="s">
        <v>72</v>
      </c>
      <c r="F21" s="152">
        <v>129</v>
      </c>
      <c r="G21" s="100">
        <v>93.1</v>
      </c>
      <c r="I21" s="96">
        <f t="shared" si="9"/>
        <v>93.1</v>
      </c>
      <c r="J21" s="97"/>
      <c r="K21" s="95">
        <f t="shared" si="7"/>
        <v>93.1</v>
      </c>
      <c r="L21" s="98"/>
      <c r="M21" s="16">
        <f t="shared" si="8"/>
        <v>93.1</v>
      </c>
    </row>
    <row r="22" spans="1:13" ht="48.75" customHeight="1" x14ac:dyDescent="0.25">
      <c r="A22" s="1"/>
      <c r="B22" s="50" t="s">
        <v>92</v>
      </c>
      <c r="C22" s="152">
        <v>901</v>
      </c>
      <c r="D22" s="23" t="s">
        <v>104</v>
      </c>
      <c r="E22" s="152" t="s">
        <v>72</v>
      </c>
      <c r="F22" s="152">
        <v>123</v>
      </c>
      <c r="G22" s="100">
        <v>240</v>
      </c>
      <c r="I22" s="96">
        <f t="shared" si="9"/>
        <v>240</v>
      </c>
      <c r="J22" s="97"/>
      <c r="K22" s="95">
        <f>I22+J22</f>
        <v>240</v>
      </c>
      <c r="L22" s="98">
        <v>2.4</v>
      </c>
      <c r="M22" s="16">
        <f>K22+L22</f>
        <v>242.4</v>
      </c>
    </row>
    <row r="23" spans="1:13" ht="48.75" customHeight="1" x14ac:dyDescent="0.25">
      <c r="A23" s="1"/>
      <c r="B23" s="50" t="s">
        <v>85</v>
      </c>
      <c r="C23" s="152">
        <v>901</v>
      </c>
      <c r="D23" s="23" t="s">
        <v>104</v>
      </c>
      <c r="E23" s="152" t="s">
        <v>72</v>
      </c>
      <c r="F23" s="152">
        <v>244</v>
      </c>
      <c r="G23" s="100"/>
      <c r="H23" s="96"/>
      <c r="I23" s="96"/>
      <c r="J23" s="98"/>
      <c r="K23" s="96"/>
      <c r="L23" s="98">
        <v>14</v>
      </c>
      <c r="M23" s="39">
        <f>K23+L23</f>
        <v>14</v>
      </c>
    </row>
    <row r="24" spans="1:13" ht="51" customHeight="1" x14ac:dyDescent="0.25">
      <c r="A24" s="1"/>
      <c r="B24" s="51" t="s">
        <v>158</v>
      </c>
      <c r="C24" s="150">
        <v>901</v>
      </c>
      <c r="D24" s="21" t="s">
        <v>6</v>
      </c>
      <c r="E24" s="150"/>
      <c r="F24" s="150"/>
      <c r="G24" s="99">
        <f>G25+G30+G35+G37+G42+G47</f>
        <v>11818.699999999999</v>
      </c>
      <c r="H24" s="99">
        <f t="shared" ref="H24:K24" si="10">H25+H30+H35+H37+H42+H47</f>
        <v>0</v>
      </c>
      <c r="I24" s="99">
        <f t="shared" si="10"/>
        <v>11818.699999999999</v>
      </c>
      <c r="J24" s="99">
        <f t="shared" si="10"/>
        <v>0.6</v>
      </c>
      <c r="K24" s="99">
        <f t="shared" si="10"/>
        <v>11819.3</v>
      </c>
      <c r="L24" s="99">
        <f t="shared" ref="L24:M24" si="11">L25+L30+L35+L37+L42+L47</f>
        <v>-28.5</v>
      </c>
      <c r="M24" s="68">
        <f t="shared" si="11"/>
        <v>11793.3</v>
      </c>
    </row>
    <row r="25" spans="1:13" ht="52.5" customHeight="1" x14ac:dyDescent="0.25">
      <c r="A25" s="1"/>
      <c r="B25" s="52" t="s">
        <v>159</v>
      </c>
      <c r="C25" s="154">
        <v>901</v>
      </c>
      <c r="D25" s="25" t="s">
        <v>6</v>
      </c>
      <c r="E25" s="154" t="s">
        <v>72</v>
      </c>
      <c r="F25" s="154"/>
      <c r="G25" s="101">
        <f>G26</f>
        <v>10223.200000000001</v>
      </c>
      <c r="H25" s="101">
        <f t="shared" ref="H25:M25" si="12">H26</f>
        <v>0</v>
      </c>
      <c r="I25" s="101">
        <f t="shared" si="12"/>
        <v>10223.200000000001</v>
      </c>
      <c r="J25" s="101">
        <f t="shared" si="12"/>
        <v>0</v>
      </c>
      <c r="K25" s="101">
        <f t="shared" si="12"/>
        <v>10223.200000000001</v>
      </c>
      <c r="L25" s="101">
        <f t="shared" si="12"/>
        <v>-28.5</v>
      </c>
      <c r="M25" s="70">
        <f t="shared" si="12"/>
        <v>10194.700000000001</v>
      </c>
    </row>
    <row r="26" spans="1:13" ht="22.5" customHeight="1" x14ac:dyDescent="0.25">
      <c r="A26" s="1"/>
      <c r="B26" s="49" t="s">
        <v>94</v>
      </c>
      <c r="C26" s="151">
        <v>901</v>
      </c>
      <c r="D26" s="22" t="s">
        <v>6</v>
      </c>
      <c r="E26" s="151" t="s">
        <v>72</v>
      </c>
      <c r="F26" s="151" t="s">
        <v>103</v>
      </c>
      <c r="G26" s="100">
        <f>G27+G28+G29</f>
        <v>10223.200000000001</v>
      </c>
      <c r="I26" s="96">
        <f>G26+H26</f>
        <v>10223.200000000001</v>
      </c>
      <c r="J26" s="97"/>
      <c r="K26" s="95">
        <f>I26+J26</f>
        <v>10223.200000000001</v>
      </c>
      <c r="L26" s="98">
        <f>L27+L28+L29</f>
        <v>-28.5</v>
      </c>
      <c r="M26" s="16">
        <f>K26+L26</f>
        <v>10194.700000000001</v>
      </c>
    </row>
    <row r="27" spans="1:13" ht="28.5" customHeight="1" x14ac:dyDescent="0.25">
      <c r="A27" s="1"/>
      <c r="B27" s="50" t="s">
        <v>49</v>
      </c>
      <c r="C27" s="152">
        <v>901</v>
      </c>
      <c r="D27" s="23" t="s">
        <v>6</v>
      </c>
      <c r="E27" s="152" t="s">
        <v>72</v>
      </c>
      <c r="F27" s="152" t="s">
        <v>47</v>
      </c>
      <c r="G27" s="100">
        <v>7775.1</v>
      </c>
      <c r="I27" s="96">
        <f t="shared" ref="I27:I29" si="13">G27+H27</f>
        <v>7775.1</v>
      </c>
      <c r="J27" s="97"/>
      <c r="K27" s="95">
        <f t="shared" ref="K27:K29" si="14">I27+J27</f>
        <v>7775.1</v>
      </c>
      <c r="L27" s="98"/>
      <c r="M27" s="16">
        <f t="shared" ref="M27:M29" si="15">K27+L27</f>
        <v>7775.1</v>
      </c>
    </row>
    <row r="28" spans="1:13" ht="39" customHeight="1" x14ac:dyDescent="0.25">
      <c r="A28" s="1"/>
      <c r="B28" s="50" t="s">
        <v>77</v>
      </c>
      <c r="C28" s="152">
        <v>901</v>
      </c>
      <c r="D28" s="23" t="s">
        <v>6</v>
      </c>
      <c r="E28" s="152" t="s">
        <v>72</v>
      </c>
      <c r="F28" s="152" t="s">
        <v>107</v>
      </c>
      <c r="G28" s="100">
        <v>100</v>
      </c>
      <c r="I28" s="96">
        <f t="shared" si="13"/>
        <v>100</v>
      </c>
      <c r="J28" s="97"/>
      <c r="K28" s="95">
        <f t="shared" si="14"/>
        <v>100</v>
      </c>
      <c r="L28" s="98">
        <v>-28.5</v>
      </c>
      <c r="M28" s="16">
        <f t="shared" si="15"/>
        <v>71.5</v>
      </c>
    </row>
    <row r="29" spans="1:13" ht="54" customHeight="1" x14ac:dyDescent="0.25">
      <c r="A29" s="1"/>
      <c r="B29" s="50" t="s">
        <v>92</v>
      </c>
      <c r="C29" s="152">
        <v>901</v>
      </c>
      <c r="D29" s="23" t="s">
        <v>6</v>
      </c>
      <c r="E29" s="152" t="s">
        <v>72</v>
      </c>
      <c r="F29" s="152" t="s">
        <v>136</v>
      </c>
      <c r="G29" s="100">
        <v>2348.1</v>
      </c>
      <c r="I29" s="96">
        <f t="shared" si="13"/>
        <v>2348.1</v>
      </c>
      <c r="J29" s="97"/>
      <c r="K29" s="95">
        <f t="shared" si="14"/>
        <v>2348.1</v>
      </c>
      <c r="L29" s="98"/>
      <c r="M29" s="16">
        <f t="shared" si="15"/>
        <v>2348.1</v>
      </c>
    </row>
    <row r="30" spans="1:13" ht="39" customHeight="1" x14ac:dyDescent="0.25">
      <c r="A30" s="1"/>
      <c r="B30" s="52" t="s">
        <v>160</v>
      </c>
      <c r="C30" s="154">
        <v>901</v>
      </c>
      <c r="D30" s="25" t="s">
        <v>6</v>
      </c>
      <c r="E30" s="154" t="s">
        <v>48</v>
      </c>
      <c r="F30" s="154"/>
      <c r="G30" s="101">
        <f>G31+G34</f>
        <v>436.90000000000003</v>
      </c>
      <c r="H30" s="101">
        <f t="shared" ref="H30:K30" si="16">H31+H34</f>
        <v>0</v>
      </c>
      <c r="I30" s="101">
        <f t="shared" si="16"/>
        <v>436.90000000000003</v>
      </c>
      <c r="J30" s="101">
        <f t="shared" si="16"/>
        <v>0</v>
      </c>
      <c r="K30" s="101">
        <f t="shared" si="16"/>
        <v>436.90000000000003</v>
      </c>
      <c r="L30" s="101">
        <f>L31+L34+L33</f>
        <v>0</v>
      </c>
      <c r="M30" s="71">
        <f t="shared" ref="M30" si="17">M31+M34</f>
        <v>439.40000000000003</v>
      </c>
    </row>
    <row r="31" spans="1:13" ht="24.75" customHeight="1" x14ac:dyDescent="0.25">
      <c r="A31" s="1"/>
      <c r="B31" s="49" t="s">
        <v>94</v>
      </c>
      <c r="C31" s="151">
        <v>901</v>
      </c>
      <c r="D31" s="22" t="s">
        <v>6</v>
      </c>
      <c r="E31" s="151" t="s">
        <v>48</v>
      </c>
      <c r="F31" s="151" t="s">
        <v>103</v>
      </c>
      <c r="G31" s="100">
        <f>G32+G33</f>
        <v>436.90000000000003</v>
      </c>
      <c r="I31" s="96">
        <f>G31+H31</f>
        <v>436.90000000000003</v>
      </c>
      <c r="J31" s="97"/>
      <c r="K31" s="95">
        <f>I31+J31</f>
        <v>436.90000000000003</v>
      </c>
      <c r="L31" s="98"/>
      <c r="M31" s="16">
        <f>K31+L31</f>
        <v>436.90000000000003</v>
      </c>
    </row>
    <row r="32" spans="1:13" ht="24.75" customHeight="1" x14ac:dyDescent="0.25">
      <c r="A32" s="1"/>
      <c r="B32" s="50" t="s">
        <v>49</v>
      </c>
      <c r="C32" s="152">
        <v>901</v>
      </c>
      <c r="D32" s="23" t="s">
        <v>6</v>
      </c>
      <c r="E32" s="152" t="s">
        <v>48</v>
      </c>
      <c r="F32" s="152" t="s">
        <v>47</v>
      </c>
      <c r="G32" s="100">
        <v>335.6</v>
      </c>
      <c r="I32" s="96">
        <f t="shared" ref="I32:I34" si="18">G32+H32</f>
        <v>335.6</v>
      </c>
      <c r="J32" s="97"/>
      <c r="K32" s="95">
        <f t="shared" ref="K32:K34" si="19">I32+J32</f>
        <v>335.6</v>
      </c>
      <c r="L32" s="98"/>
      <c r="M32" s="16">
        <f t="shared" ref="M32:M34" si="20">K32+L32</f>
        <v>335.6</v>
      </c>
    </row>
    <row r="33" spans="1:13" ht="54.75" customHeight="1" x14ac:dyDescent="0.25">
      <c r="A33" s="1"/>
      <c r="B33" s="50" t="s">
        <v>92</v>
      </c>
      <c r="C33" s="152">
        <v>901</v>
      </c>
      <c r="D33" s="23" t="s">
        <v>6</v>
      </c>
      <c r="E33" s="152" t="s">
        <v>48</v>
      </c>
      <c r="F33" s="152" t="s">
        <v>136</v>
      </c>
      <c r="G33" s="100">
        <v>101.3</v>
      </c>
      <c r="I33" s="96">
        <f t="shared" si="18"/>
        <v>101.3</v>
      </c>
      <c r="J33" s="97"/>
      <c r="K33" s="95">
        <f t="shared" si="19"/>
        <v>101.3</v>
      </c>
      <c r="L33" s="98">
        <v>-2.5</v>
      </c>
      <c r="M33" s="16">
        <f t="shared" si="20"/>
        <v>98.8</v>
      </c>
    </row>
    <row r="34" spans="1:13" ht="45.75" customHeight="1" x14ac:dyDescent="0.25">
      <c r="A34" s="1"/>
      <c r="B34" s="50" t="s">
        <v>85</v>
      </c>
      <c r="C34" s="152">
        <v>901</v>
      </c>
      <c r="D34" s="23" t="s">
        <v>6</v>
      </c>
      <c r="E34" s="23" t="s">
        <v>48</v>
      </c>
      <c r="F34" s="152">
        <v>244</v>
      </c>
      <c r="G34" s="100"/>
      <c r="I34" s="96">
        <f t="shared" si="18"/>
        <v>0</v>
      </c>
      <c r="J34" s="97"/>
      <c r="K34" s="95">
        <f t="shared" si="19"/>
        <v>0</v>
      </c>
      <c r="L34" s="98">
        <v>2.5</v>
      </c>
      <c r="M34" s="16">
        <f t="shared" si="20"/>
        <v>2.5</v>
      </c>
    </row>
    <row r="35" spans="1:13" ht="35.25" customHeight="1" x14ac:dyDescent="0.25">
      <c r="A35" s="1"/>
      <c r="B35" s="52" t="s">
        <v>161</v>
      </c>
      <c r="C35" s="154">
        <v>901</v>
      </c>
      <c r="D35" s="25" t="s">
        <v>6</v>
      </c>
      <c r="E35" s="154" t="s">
        <v>109</v>
      </c>
      <c r="F35" s="154"/>
      <c r="G35" s="101">
        <f>G36</f>
        <v>0.3</v>
      </c>
      <c r="H35" s="101">
        <f t="shared" ref="H35:M35" si="21">H36</f>
        <v>0</v>
      </c>
      <c r="I35" s="101">
        <f t="shared" si="21"/>
        <v>0.3</v>
      </c>
      <c r="J35" s="101">
        <f t="shared" si="21"/>
        <v>0.6</v>
      </c>
      <c r="K35" s="101">
        <f t="shared" si="21"/>
        <v>0.89999999999999991</v>
      </c>
      <c r="L35" s="101">
        <f t="shared" si="21"/>
        <v>0</v>
      </c>
      <c r="M35" s="71">
        <f t="shared" si="21"/>
        <v>0.89999999999999991</v>
      </c>
    </row>
    <row r="36" spans="1:13" ht="37.5" customHeight="1" x14ac:dyDescent="0.25">
      <c r="A36" s="1"/>
      <c r="B36" s="50" t="s">
        <v>85</v>
      </c>
      <c r="C36" s="152">
        <v>901</v>
      </c>
      <c r="D36" s="23" t="s">
        <v>6</v>
      </c>
      <c r="E36" s="152" t="s">
        <v>109</v>
      </c>
      <c r="F36" s="152" t="s">
        <v>137</v>
      </c>
      <c r="G36" s="100">
        <v>0.3</v>
      </c>
      <c r="I36" s="96">
        <f>G36+H36</f>
        <v>0.3</v>
      </c>
      <c r="J36" s="97">
        <v>0.6</v>
      </c>
      <c r="K36" s="95">
        <f>I36+J36</f>
        <v>0.89999999999999991</v>
      </c>
      <c r="L36" s="98"/>
      <c r="M36" s="16">
        <f>K36+L36</f>
        <v>0.89999999999999991</v>
      </c>
    </row>
    <row r="37" spans="1:13" ht="51.75" customHeight="1" x14ac:dyDescent="0.25">
      <c r="A37" s="1"/>
      <c r="B37" s="52" t="s">
        <v>162</v>
      </c>
      <c r="C37" s="154">
        <v>901</v>
      </c>
      <c r="D37" s="25" t="s">
        <v>6</v>
      </c>
      <c r="E37" s="25" t="s">
        <v>261</v>
      </c>
      <c r="F37" s="154"/>
      <c r="G37" s="101">
        <f>G38</f>
        <v>1067</v>
      </c>
      <c r="H37" s="101">
        <f t="shared" ref="H37:K37" si="22">H38</f>
        <v>0</v>
      </c>
      <c r="I37" s="101">
        <f t="shared" si="22"/>
        <v>1067</v>
      </c>
      <c r="J37" s="101">
        <f t="shared" si="22"/>
        <v>0</v>
      </c>
      <c r="K37" s="101">
        <f t="shared" si="22"/>
        <v>1067</v>
      </c>
      <c r="L37" s="101">
        <f>L38+L41</f>
        <v>0</v>
      </c>
      <c r="M37" s="71">
        <f>M38+M41</f>
        <v>1067</v>
      </c>
    </row>
    <row r="38" spans="1:13" ht="24" customHeight="1" x14ac:dyDescent="0.25">
      <c r="A38" s="1"/>
      <c r="B38" s="49" t="s">
        <v>94</v>
      </c>
      <c r="C38" s="152">
        <v>901</v>
      </c>
      <c r="D38" s="22" t="s">
        <v>6</v>
      </c>
      <c r="E38" s="22" t="s">
        <v>261</v>
      </c>
      <c r="F38" s="155" t="s">
        <v>103</v>
      </c>
      <c r="G38" s="100">
        <f>G39+G40</f>
        <v>1067</v>
      </c>
      <c r="I38" s="96">
        <f>G38+H38</f>
        <v>1067</v>
      </c>
      <c r="J38" s="97"/>
      <c r="K38" s="95">
        <f>I38+J38</f>
        <v>1067</v>
      </c>
      <c r="L38" s="98">
        <f>L39+L40</f>
        <v>-20</v>
      </c>
      <c r="M38" s="16">
        <f>K38+L38</f>
        <v>1047</v>
      </c>
    </row>
    <row r="39" spans="1:13" ht="24" customHeight="1" x14ac:dyDescent="0.25">
      <c r="A39" s="1"/>
      <c r="B39" s="50" t="s">
        <v>49</v>
      </c>
      <c r="C39" s="152">
        <v>901</v>
      </c>
      <c r="D39" s="23" t="s">
        <v>6</v>
      </c>
      <c r="E39" s="23" t="s">
        <v>261</v>
      </c>
      <c r="F39" s="152" t="s">
        <v>47</v>
      </c>
      <c r="G39" s="100">
        <v>819.6</v>
      </c>
      <c r="I39" s="96">
        <f t="shared" ref="I39:I41" si="23">G39+H39</f>
        <v>819.6</v>
      </c>
      <c r="J39" s="97"/>
      <c r="K39" s="95">
        <f t="shared" ref="K39:K41" si="24">I39+J39</f>
        <v>819.6</v>
      </c>
      <c r="L39" s="98">
        <v>-15</v>
      </c>
      <c r="M39" s="16">
        <f t="shared" ref="M39:M41" si="25">K39+L39</f>
        <v>804.6</v>
      </c>
    </row>
    <row r="40" spans="1:13" ht="48" customHeight="1" x14ac:dyDescent="0.25">
      <c r="A40" s="1"/>
      <c r="B40" s="50" t="s">
        <v>92</v>
      </c>
      <c r="C40" s="152">
        <v>901</v>
      </c>
      <c r="D40" s="23" t="s">
        <v>6</v>
      </c>
      <c r="E40" s="23" t="s">
        <v>261</v>
      </c>
      <c r="F40" s="152" t="s">
        <v>136</v>
      </c>
      <c r="G40" s="100">
        <v>247.4</v>
      </c>
      <c r="I40" s="96">
        <f t="shared" si="23"/>
        <v>247.4</v>
      </c>
      <c r="J40" s="97"/>
      <c r="K40" s="95">
        <f t="shared" si="24"/>
        <v>247.4</v>
      </c>
      <c r="L40" s="98">
        <v>-5</v>
      </c>
      <c r="M40" s="16">
        <f t="shared" si="25"/>
        <v>242.4</v>
      </c>
    </row>
    <row r="41" spans="1:13" ht="34.5" customHeight="1" x14ac:dyDescent="0.25">
      <c r="A41" s="1"/>
      <c r="B41" s="50" t="s">
        <v>85</v>
      </c>
      <c r="C41" s="152">
        <v>901</v>
      </c>
      <c r="D41" s="23" t="s">
        <v>6</v>
      </c>
      <c r="E41" s="23" t="s">
        <v>261</v>
      </c>
      <c r="F41" s="152" t="s">
        <v>137</v>
      </c>
      <c r="G41" s="100"/>
      <c r="I41" s="96">
        <f t="shared" si="23"/>
        <v>0</v>
      </c>
      <c r="J41" s="97"/>
      <c r="K41" s="95">
        <f t="shared" si="24"/>
        <v>0</v>
      </c>
      <c r="L41" s="98">
        <v>20</v>
      </c>
      <c r="M41" s="16">
        <f t="shared" si="25"/>
        <v>20</v>
      </c>
    </row>
    <row r="42" spans="1:13" ht="62.25" customHeight="1" x14ac:dyDescent="0.25">
      <c r="A42" s="1"/>
      <c r="B42" s="52" t="s">
        <v>163</v>
      </c>
      <c r="C42" s="154">
        <v>901</v>
      </c>
      <c r="D42" s="25" t="s">
        <v>6</v>
      </c>
      <c r="E42" s="25" t="s">
        <v>261</v>
      </c>
      <c r="F42" s="154"/>
      <c r="G42" s="101">
        <f>G43</f>
        <v>77.800000000000011</v>
      </c>
      <c r="H42" s="101">
        <f t="shared" ref="H42:K42" si="26">H43</f>
        <v>0</v>
      </c>
      <c r="I42" s="101">
        <f t="shared" si="26"/>
        <v>77.800000000000011</v>
      </c>
      <c r="J42" s="101">
        <f t="shared" si="26"/>
        <v>0</v>
      </c>
      <c r="K42" s="101">
        <f t="shared" si="26"/>
        <v>77.800000000000011</v>
      </c>
      <c r="L42" s="101">
        <f>L43+L46</f>
        <v>0</v>
      </c>
      <c r="M42" s="71">
        <f>M43+M46</f>
        <v>77.800000000000011</v>
      </c>
    </row>
    <row r="43" spans="1:13" ht="26.25" customHeight="1" x14ac:dyDescent="0.25">
      <c r="A43" s="1"/>
      <c r="B43" s="49" t="s">
        <v>94</v>
      </c>
      <c r="C43" s="152">
        <v>901</v>
      </c>
      <c r="D43" s="22" t="s">
        <v>6</v>
      </c>
      <c r="E43" s="22" t="s">
        <v>261</v>
      </c>
      <c r="F43" s="151" t="s">
        <v>103</v>
      </c>
      <c r="G43" s="100">
        <f>G44+G45</f>
        <v>77.800000000000011</v>
      </c>
      <c r="I43" s="96">
        <f>G43+H43</f>
        <v>77.800000000000011</v>
      </c>
      <c r="J43" s="97"/>
      <c r="K43" s="95">
        <f>I43+J43</f>
        <v>77.800000000000011</v>
      </c>
      <c r="L43" s="98">
        <f>L44+L45</f>
        <v>-6</v>
      </c>
      <c r="M43" s="16">
        <f>K43+L43</f>
        <v>71.800000000000011</v>
      </c>
    </row>
    <row r="44" spans="1:13" ht="24" customHeight="1" x14ac:dyDescent="0.25">
      <c r="A44" s="1"/>
      <c r="B44" s="50" t="s">
        <v>49</v>
      </c>
      <c r="C44" s="152">
        <v>901</v>
      </c>
      <c r="D44" s="23" t="s">
        <v>6</v>
      </c>
      <c r="E44" s="23" t="s">
        <v>261</v>
      </c>
      <c r="F44" s="152" t="s">
        <v>47</v>
      </c>
      <c r="G44" s="100">
        <v>59.7</v>
      </c>
      <c r="I44" s="96">
        <f t="shared" ref="I44:I45" si="27">G44+H44</f>
        <v>59.7</v>
      </c>
      <c r="J44" s="97"/>
      <c r="K44" s="95">
        <f t="shared" ref="K44:K45" si="28">I44+J44</f>
        <v>59.7</v>
      </c>
      <c r="L44" s="98">
        <v>-4</v>
      </c>
      <c r="M44" s="16">
        <f t="shared" ref="M44:M46" si="29">K44+L44</f>
        <v>55.7</v>
      </c>
    </row>
    <row r="45" spans="1:13" ht="53.25" customHeight="1" x14ac:dyDescent="0.25">
      <c r="A45" s="1"/>
      <c r="B45" s="50" t="s">
        <v>92</v>
      </c>
      <c r="C45" s="152">
        <v>901</v>
      </c>
      <c r="D45" s="23" t="s">
        <v>6</v>
      </c>
      <c r="E45" s="23" t="s">
        <v>261</v>
      </c>
      <c r="F45" s="152" t="s">
        <v>136</v>
      </c>
      <c r="G45" s="100">
        <v>18.100000000000001</v>
      </c>
      <c r="I45" s="96">
        <f t="shared" si="27"/>
        <v>18.100000000000001</v>
      </c>
      <c r="J45" s="97"/>
      <c r="K45" s="95">
        <f t="shared" si="28"/>
        <v>18.100000000000001</v>
      </c>
      <c r="L45" s="98">
        <v>-2</v>
      </c>
      <c r="M45" s="16">
        <f t="shared" si="29"/>
        <v>16.100000000000001</v>
      </c>
    </row>
    <row r="46" spans="1:13" ht="53.25" customHeight="1" x14ac:dyDescent="0.25">
      <c r="A46" s="1"/>
      <c r="B46" s="50" t="s">
        <v>85</v>
      </c>
      <c r="C46" s="152">
        <v>901</v>
      </c>
      <c r="D46" s="23" t="s">
        <v>6</v>
      </c>
      <c r="E46" s="23" t="s">
        <v>261</v>
      </c>
      <c r="F46" s="152" t="s">
        <v>137</v>
      </c>
      <c r="G46" s="100"/>
      <c r="H46" s="96"/>
      <c r="I46" s="96"/>
      <c r="J46" s="98"/>
      <c r="K46" s="96"/>
      <c r="L46" s="98">
        <v>6</v>
      </c>
      <c r="M46" s="16">
        <f t="shared" si="29"/>
        <v>6</v>
      </c>
    </row>
    <row r="47" spans="1:13" ht="44.25" customHeight="1" x14ac:dyDescent="0.25">
      <c r="A47" s="1"/>
      <c r="B47" s="52" t="s">
        <v>249</v>
      </c>
      <c r="C47" s="154">
        <v>902</v>
      </c>
      <c r="D47" s="25" t="s">
        <v>250</v>
      </c>
      <c r="E47" s="25" t="s">
        <v>32</v>
      </c>
      <c r="F47" s="154"/>
      <c r="G47" s="101">
        <f>G48</f>
        <v>13.5</v>
      </c>
      <c r="H47" s="101">
        <f t="shared" ref="H47:M47" si="30">H48</f>
        <v>0</v>
      </c>
      <c r="I47" s="101">
        <f t="shared" si="30"/>
        <v>13.5</v>
      </c>
      <c r="J47" s="101">
        <f t="shared" si="30"/>
        <v>0</v>
      </c>
      <c r="K47" s="101">
        <f t="shared" si="30"/>
        <v>13.5</v>
      </c>
      <c r="L47" s="101">
        <f t="shared" si="30"/>
        <v>0</v>
      </c>
      <c r="M47" s="71">
        <f t="shared" si="30"/>
        <v>13.5</v>
      </c>
    </row>
    <row r="48" spans="1:13" ht="53.25" customHeight="1" x14ac:dyDescent="0.25">
      <c r="A48" s="1"/>
      <c r="B48" s="50" t="s">
        <v>85</v>
      </c>
      <c r="C48" s="151">
        <v>902</v>
      </c>
      <c r="D48" s="22" t="s">
        <v>250</v>
      </c>
      <c r="E48" s="22" t="s">
        <v>32</v>
      </c>
      <c r="F48" s="151">
        <v>244</v>
      </c>
      <c r="G48" s="100">
        <v>13.5</v>
      </c>
      <c r="I48" s="96">
        <f>G48+H48</f>
        <v>13.5</v>
      </c>
      <c r="J48" s="97"/>
      <c r="K48" s="95">
        <f>I48+J48</f>
        <v>13.5</v>
      </c>
      <c r="L48" s="98"/>
      <c r="M48" s="16">
        <f>K48+L48</f>
        <v>13.5</v>
      </c>
    </row>
    <row r="49" spans="1:13" ht="35.25" customHeight="1" x14ac:dyDescent="0.25">
      <c r="A49" s="1"/>
      <c r="B49" s="51" t="s">
        <v>164</v>
      </c>
      <c r="C49" s="153">
        <v>902</v>
      </c>
      <c r="D49" s="24" t="s">
        <v>121</v>
      </c>
      <c r="E49" s="153"/>
      <c r="F49" s="153"/>
      <c r="G49" s="99">
        <f>G50+G55+G66+G75</f>
        <v>6446</v>
      </c>
      <c r="H49" s="99">
        <f t="shared" ref="H49:I49" si="31">H50+H55+H66+H75</f>
        <v>22.2</v>
      </c>
      <c r="I49" s="99">
        <f t="shared" si="31"/>
        <v>6468.2</v>
      </c>
      <c r="J49" s="99">
        <f>J50+J55+J66+J75+J63</f>
        <v>2100</v>
      </c>
      <c r="K49" s="99">
        <f>K50+K55+K66+K75+K63</f>
        <v>8568.2000000000007</v>
      </c>
      <c r="L49" s="99">
        <f>L50+L55+L66+L75+L63</f>
        <v>0</v>
      </c>
      <c r="M49" s="69">
        <f>M50+M55+M66+M75+M63</f>
        <v>8568.2000000000007</v>
      </c>
    </row>
    <row r="50" spans="1:13" ht="50.25" customHeight="1" x14ac:dyDescent="0.25">
      <c r="A50" s="1"/>
      <c r="B50" s="52" t="s">
        <v>159</v>
      </c>
      <c r="C50" s="154">
        <v>902</v>
      </c>
      <c r="D50" s="25" t="s">
        <v>121</v>
      </c>
      <c r="E50" s="25" t="s">
        <v>72</v>
      </c>
      <c r="F50" s="154"/>
      <c r="G50" s="101">
        <f>G51</f>
        <v>4076.7</v>
      </c>
      <c r="H50" s="101">
        <f t="shared" ref="H50:M50" si="32">H51</f>
        <v>0</v>
      </c>
      <c r="I50" s="101">
        <f t="shared" si="32"/>
        <v>4076.7</v>
      </c>
      <c r="J50" s="101">
        <f t="shared" si="32"/>
        <v>0</v>
      </c>
      <c r="K50" s="101">
        <f t="shared" si="32"/>
        <v>4076.7</v>
      </c>
      <c r="L50" s="101">
        <f t="shared" si="32"/>
        <v>0</v>
      </c>
      <c r="M50" s="71">
        <f t="shared" si="32"/>
        <v>4076.7</v>
      </c>
    </row>
    <row r="51" spans="1:13" ht="25.5" customHeight="1" x14ac:dyDescent="0.25">
      <c r="A51" s="1"/>
      <c r="B51" s="49" t="s">
        <v>94</v>
      </c>
      <c r="C51" s="151">
        <v>902</v>
      </c>
      <c r="D51" s="22" t="s">
        <v>121</v>
      </c>
      <c r="E51" s="151" t="s">
        <v>72</v>
      </c>
      <c r="F51" s="151" t="s">
        <v>103</v>
      </c>
      <c r="G51" s="100">
        <f>G52+G53+G54</f>
        <v>4076.7</v>
      </c>
      <c r="I51" s="96">
        <f>G51+H51</f>
        <v>4076.7</v>
      </c>
      <c r="J51" s="97"/>
      <c r="K51" s="95">
        <f>I51+J51</f>
        <v>4076.7</v>
      </c>
      <c r="L51" s="98"/>
      <c r="M51" s="16">
        <f>K51+L51</f>
        <v>4076.7</v>
      </c>
    </row>
    <row r="52" spans="1:13" ht="23.25" customHeight="1" x14ac:dyDescent="0.25">
      <c r="A52" s="1"/>
      <c r="B52" s="50" t="s">
        <v>49</v>
      </c>
      <c r="C52" s="151">
        <v>902</v>
      </c>
      <c r="D52" s="23" t="s">
        <v>121</v>
      </c>
      <c r="E52" s="152" t="s">
        <v>72</v>
      </c>
      <c r="F52" s="152" t="s">
        <v>47</v>
      </c>
      <c r="G52" s="100">
        <v>3085</v>
      </c>
      <c r="I52" s="96">
        <f t="shared" ref="I52:I54" si="33">G52+H52</f>
        <v>3085</v>
      </c>
      <c r="J52" s="97"/>
      <c r="K52" s="95">
        <f t="shared" ref="K52:K54" si="34">I52+J52</f>
        <v>3085</v>
      </c>
      <c r="L52" s="98"/>
      <c r="M52" s="16">
        <f t="shared" ref="M52:M54" si="35">K52+L52</f>
        <v>3085</v>
      </c>
    </row>
    <row r="53" spans="1:13" ht="36.75" customHeight="1" x14ac:dyDescent="0.25">
      <c r="A53" s="1"/>
      <c r="B53" s="50" t="s">
        <v>77</v>
      </c>
      <c r="C53" s="151">
        <v>902</v>
      </c>
      <c r="D53" s="23" t="s">
        <v>121</v>
      </c>
      <c r="E53" s="152" t="s">
        <v>72</v>
      </c>
      <c r="F53" s="152" t="s">
        <v>107</v>
      </c>
      <c r="G53" s="100">
        <v>60</v>
      </c>
      <c r="I53" s="96">
        <f t="shared" si="33"/>
        <v>60</v>
      </c>
      <c r="J53" s="97"/>
      <c r="K53" s="95">
        <f t="shared" si="34"/>
        <v>60</v>
      </c>
      <c r="L53" s="98"/>
      <c r="M53" s="16">
        <f t="shared" si="35"/>
        <v>60</v>
      </c>
    </row>
    <row r="54" spans="1:13" ht="47.25" customHeight="1" x14ac:dyDescent="0.25">
      <c r="A54" s="1"/>
      <c r="B54" s="50" t="s">
        <v>92</v>
      </c>
      <c r="C54" s="151">
        <v>902</v>
      </c>
      <c r="D54" s="23" t="s">
        <v>121</v>
      </c>
      <c r="E54" s="152" t="s">
        <v>72</v>
      </c>
      <c r="F54" s="152" t="s">
        <v>136</v>
      </c>
      <c r="G54" s="100">
        <v>931.7</v>
      </c>
      <c r="I54" s="96">
        <f t="shared" si="33"/>
        <v>931.7</v>
      </c>
      <c r="J54" s="97"/>
      <c r="K54" s="95">
        <f t="shared" si="34"/>
        <v>931.7</v>
      </c>
      <c r="L54" s="98"/>
      <c r="M54" s="16">
        <f t="shared" si="35"/>
        <v>931.7</v>
      </c>
    </row>
    <row r="55" spans="1:13" ht="35.25" customHeight="1" x14ac:dyDescent="0.25">
      <c r="A55" s="1"/>
      <c r="B55" s="52" t="s">
        <v>55</v>
      </c>
      <c r="C55" s="154">
        <v>902</v>
      </c>
      <c r="D55" s="25" t="s">
        <v>10</v>
      </c>
      <c r="E55" s="154" t="s">
        <v>66</v>
      </c>
      <c r="F55" s="156"/>
      <c r="G55" s="102">
        <f>G56+G59+G60</f>
        <v>904</v>
      </c>
      <c r="H55" s="103">
        <f t="shared" ref="H55:K55" si="36">H56+H59+H60</f>
        <v>0</v>
      </c>
      <c r="I55" s="103">
        <f t="shared" si="36"/>
        <v>904</v>
      </c>
      <c r="J55" s="103">
        <f t="shared" si="36"/>
        <v>100</v>
      </c>
      <c r="K55" s="103">
        <f t="shared" si="36"/>
        <v>1004</v>
      </c>
      <c r="L55" s="103">
        <f t="shared" ref="L55:M55" si="37">L56+L59+L60</f>
        <v>0</v>
      </c>
      <c r="M55" s="72">
        <f t="shared" si="37"/>
        <v>1004</v>
      </c>
    </row>
    <row r="56" spans="1:13" ht="24.75" customHeight="1" x14ac:dyDescent="0.25">
      <c r="A56" s="1"/>
      <c r="B56" s="49" t="s">
        <v>87</v>
      </c>
      <c r="C56" s="151">
        <v>902</v>
      </c>
      <c r="D56" s="22" t="s">
        <v>10</v>
      </c>
      <c r="E56" s="151" t="s">
        <v>66</v>
      </c>
      <c r="F56" s="151" t="s">
        <v>38</v>
      </c>
      <c r="G56" s="100">
        <f>G57+G58</f>
        <v>774</v>
      </c>
      <c r="I56" s="96">
        <f>G56+H56</f>
        <v>774</v>
      </c>
      <c r="J56" s="97"/>
      <c r="K56" s="95">
        <f>I56+J56</f>
        <v>774</v>
      </c>
      <c r="L56" s="98"/>
      <c r="M56" s="16">
        <f>K56+L56</f>
        <v>774</v>
      </c>
    </row>
    <row r="57" spans="1:13" ht="27.75" customHeight="1" x14ac:dyDescent="0.25">
      <c r="A57" s="1"/>
      <c r="B57" s="50" t="s">
        <v>49</v>
      </c>
      <c r="C57" s="151">
        <v>902</v>
      </c>
      <c r="D57" s="23" t="s">
        <v>10</v>
      </c>
      <c r="E57" s="152" t="s">
        <v>66</v>
      </c>
      <c r="F57" s="152" t="s">
        <v>98</v>
      </c>
      <c r="G57" s="100">
        <v>594.5</v>
      </c>
      <c r="I57" s="96">
        <f t="shared" ref="I57:I62" si="38">G57+H57</f>
        <v>594.5</v>
      </c>
      <c r="J57" s="97"/>
      <c r="K57" s="95">
        <f t="shared" ref="K57:K62" si="39">I57+J57</f>
        <v>594.5</v>
      </c>
      <c r="L57" s="98"/>
      <c r="M57" s="16">
        <f t="shared" ref="M57:M62" si="40">K57+L57</f>
        <v>594.5</v>
      </c>
    </row>
    <row r="58" spans="1:13" ht="40.5" customHeight="1" x14ac:dyDescent="0.25">
      <c r="A58" s="1"/>
      <c r="B58" s="50" t="s">
        <v>84</v>
      </c>
      <c r="C58" s="151">
        <v>902</v>
      </c>
      <c r="D58" s="23" t="s">
        <v>10</v>
      </c>
      <c r="E58" s="152" t="s">
        <v>66</v>
      </c>
      <c r="F58" s="152" t="s">
        <v>37</v>
      </c>
      <c r="G58" s="100">
        <v>179.5</v>
      </c>
      <c r="I58" s="96">
        <f t="shared" si="38"/>
        <v>179.5</v>
      </c>
      <c r="J58" s="97"/>
      <c r="K58" s="95">
        <f t="shared" si="39"/>
        <v>179.5</v>
      </c>
      <c r="L58" s="98"/>
      <c r="M58" s="16">
        <f t="shared" si="40"/>
        <v>179.5</v>
      </c>
    </row>
    <row r="59" spans="1:13" ht="36.75" customHeight="1" x14ac:dyDescent="0.25">
      <c r="A59" s="1"/>
      <c r="B59" s="50" t="s">
        <v>85</v>
      </c>
      <c r="C59" s="151">
        <v>902</v>
      </c>
      <c r="D59" s="23" t="s">
        <v>10</v>
      </c>
      <c r="E59" s="23" t="s">
        <v>66</v>
      </c>
      <c r="F59" s="152" t="s">
        <v>137</v>
      </c>
      <c r="G59" s="100">
        <v>125</v>
      </c>
      <c r="I59" s="96">
        <f t="shared" si="38"/>
        <v>125</v>
      </c>
      <c r="J59" s="97">
        <v>100</v>
      </c>
      <c r="K59" s="95">
        <f t="shared" si="39"/>
        <v>225</v>
      </c>
      <c r="L59" s="98"/>
      <c r="M59" s="16">
        <f t="shared" si="40"/>
        <v>225</v>
      </c>
    </row>
    <row r="60" spans="1:13" ht="18.75" customHeight="1" x14ac:dyDescent="0.25">
      <c r="A60" s="1"/>
      <c r="B60" s="49" t="s">
        <v>46</v>
      </c>
      <c r="C60" s="151">
        <v>902</v>
      </c>
      <c r="D60" s="22" t="s">
        <v>10</v>
      </c>
      <c r="E60" s="23" t="s">
        <v>66</v>
      </c>
      <c r="F60" s="151" t="s">
        <v>16</v>
      </c>
      <c r="G60" s="100">
        <f>G61+G62</f>
        <v>5</v>
      </c>
      <c r="I60" s="96">
        <f t="shared" si="38"/>
        <v>5</v>
      </c>
      <c r="J60" s="97"/>
      <c r="K60" s="95">
        <f t="shared" si="39"/>
        <v>5</v>
      </c>
      <c r="L60" s="98"/>
      <c r="M60" s="16">
        <f t="shared" si="40"/>
        <v>5</v>
      </c>
    </row>
    <row r="61" spans="1:13" ht="12" customHeight="1" x14ac:dyDescent="0.25">
      <c r="A61" s="1"/>
      <c r="B61" s="50" t="s">
        <v>15</v>
      </c>
      <c r="C61" s="151">
        <v>902</v>
      </c>
      <c r="D61" s="23" t="s">
        <v>10</v>
      </c>
      <c r="E61" s="23" t="s">
        <v>66</v>
      </c>
      <c r="F61" s="152">
        <v>851</v>
      </c>
      <c r="G61" s="100">
        <v>5</v>
      </c>
      <c r="I61" s="96">
        <f t="shared" si="38"/>
        <v>5</v>
      </c>
      <c r="J61" s="97"/>
      <c r="K61" s="95">
        <f t="shared" si="39"/>
        <v>5</v>
      </c>
      <c r="L61" s="98"/>
      <c r="M61" s="16">
        <f t="shared" si="40"/>
        <v>5</v>
      </c>
    </row>
    <row r="62" spans="1:13" ht="12" customHeight="1" x14ac:dyDescent="0.25">
      <c r="A62" s="1"/>
      <c r="B62" s="50" t="s">
        <v>43</v>
      </c>
      <c r="C62" s="151">
        <v>902</v>
      </c>
      <c r="D62" s="23" t="s">
        <v>10</v>
      </c>
      <c r="E62" s="23" t="s">
        <v>66</v>
      </c>
      <c r="F62" s="152" t="s">
        <v>89</v>
      </c>
      <c r="G62" s="100"/>
      <c r="I62" s="96">
        <f t="shared" si="38"/>
        <v>0</v>
      </c>
      <c r="J62" s="97"/>
      <c r="K62" s="95">
        <f t="shared" si="39"/>
        <v>0</v>
      </c>
      <c r="L62" s="98"/>
      <c r="M62" s="16">
        <f t="shared" si="40"/>
        <v>0</v>
      </c>
    </row>
    <row r="63" spans="1:13" ht="18.75" customHeight="1" x14ac:dyDescent="0.25">
      <c r="A63" s="1"/>
      <c r="B63" s="52" t="s">
        <v>297</v>
      </c>
      <c r="C63" s="25" t="s">
        <v>300</v>
      </c>
      <c r="D63" s="25" t="s">
        <v>10</v>
      </c>
      <c r="E63" s="25" t="s">
        <v>296</v>
      </c>
      <c r="F63" s="25"/>
      <c r="G63" s="104"/>
      <c r="H63" s="104"/>
      <c r="I63" s="104"/>
      <c r="J63" s="104">
        <f>J64+J65</f>
        <v>2000</v>
      </c>
      <c r="K63" s="104">
        <f>K64+K65</f>
        <v>2000</v>
      </c>
      <c r="L63" s="105">
        <f>L64+L65</f>
        <v>0</v>
      </c>
      <c r="M63" s="41">
        <f>M64+M65</f>
        <v>2000</v>
      </c>
    </row>
    <row r="64" spans="1:13" ht="28.5" customHeight="1" x14ac:dyDescent="0.25">
      <c r="A64" s="1"/>
      <c r="B64" s="49" t="s">
        <v>87</v>
      </c>
      <c r="C64" s="23" t="s">
        <v>300</v>
      </c>
      <c r="D64" s="23" t="s">
        <v>10</v>
      </c>
      <c r="E64" s="23" t="s">
        <v>296</v>
      </c>
      <c r="F64" s="23" t="s">
        <v>98</v>
      </c>
      <c r="G64" s="106"/>
      <c r="H64" s="96"/>
      <c r="I64" s="96"/>
      <c r="J64" s="98">
        <v>1530</v>
      </c>
      <c r="K64" s="96">
        <f>I64+J64</f>
        <v>1530</v>
      </c>
      <c r="L64" s="98"/>
      <c r="M64" s="16">
        <f>K64+L64</f>
        <v>1530</v>
      </c>
    </row>
    <row r="65" spans="1:13" ht="28.5" customHeight="1" x14ac:dyDescent="0.25">
      <c r="A65" s="1"/>
      <c r="B65" s="50" t="s">
        <v>49</v>
      </c>
      <c r="C65" s="23" t="s">
        <v>300</v>
      </c>
      <c r="D65" s="23" t="s">
        <v>10</v>
      </c>
      <c r="E65" s="23" t="s">
        <v>296</v>
      </c>
      <c r="F65" s="23" t="s">
        <v>37</v>
      </c>
      <c r="G65" s="106"/>
      <c r="H65" s="96"/>
      <c r="I65" s="96"/>
      <c r="J65" s="98">
        <v>470</v>
      </c>
      <c r="K65" s="96">
        <f>I65+J65</f>
        <v>470</v>
      </c>
      <c r="L65" s="98"/>
      <c r="M65" s="16">
        <f>K65+L65</f>
        <v>470</v>
      </c>
    </row>
    <row r="66" spans="1:13" ht="51.75" customHeight="1" x14ac:dyDescent="0.25">
      <c r="A66" s="1"/>
      <c r="B66" s="52" t="s">
        <v>159</v>
      </c>
      <c r="C66" s="154">
        <v>902</v>
      </c>
      <c r="D66" s="25" t="s">
        <v>121</v>
      </c>
      <c r="E66" s="154" t="s">
        <v>140</v>
      </c>
      <c r="F66" s="156"/>
      <c r="G66" s="101">
        <f>G67+G71+G73</f>
        <v>1202.8</v>
      </c>
      <c r="H66" s="101">
        <f t="shared" ref="H66:K66" si="41">H67+H71+H73</f>
        <v>22.2</v>
      </c>
      <c r="I66" s="101">
        <f t="shared" si="41"/>
        <v>1225</v>
      </c>
      <c r="J66" s="101">
        <f t="shared" si="41"/>
        <v>0</v>
      </c>
      <c r="K66" s="101">
        <f t="shared" si="41"/>
        <v>1225</v>
      </c>
      <c r="L66" s="101">
        <f t="shared" ref="L66:M66" si="42">L67+L71+L73</f>
        <v>0</v>
      </c>
      <c r="M66" s="73">
        <f t="shared" si="42"/>
        <v>1225</v>
      </c>
    </row>
    <row r="67" spans="1:13" ht="27" customHeight="1" x14ac:dyDescent="0.25">
      <c r="A67" s="1"/>
      <c r="B67" s="49" t="s">
        <v>94</v>
      </c>
      <c r="C67" s="151">
        <v>902</v>
      </c>
      <c r="D67" s="22" t="s">
        <v>121</v>
      </c>
      <c r="E67" s="151" t="s">
        <v>140</v>
      </c>
      <c r="F67" s="151" t="s">
        <v>103</v>
      </c>
      <c r="G67" s="100">
        <f>G68+G69+G70</f>
        <v>1152.3</v>
      </c>
      <c r="I67" s="96">
        <f>G67+H67</f>
        <v>1152.3</v>
      </c>
      <c r="J67" s="97"/>
      <c r="K67" s="95">
        <f>I67+J67</f>
        <v>1152.3</v>
      </c>
      <c r="L67" s="98"/>
      <c r="M67" s="16">
        <f>K67+L67</f>
        <v>1152.3</v>
      </c>
    </row>
    <row r="68" spans="1:13" ht="27" customHeight="1" x14ac:dyDescent="0.25">
      <c r="A68" s="1"/>
      <c r="B68" s="50" t="s">
        <v>49</v>
      </c>
      <c r="C68" s="151">
        <v>902</v>
      </c>
      <c r="D68" s="23" t="s">
        <v>121</v>
      </c>
      <c r="E68" s="152" t="s">
        <v>140</v>
      </c>
      <c r="F68" s="152" t="s">
        <v>47</v>
      </c>
      <c r="G68" s="100">
        <v>877.3</v>
      </c>
      <c r="I68" s="96">
        <f t="shared" ref="I68:I74" si="43">G68+H68</f>
        <v>877.3</v>
      </c>
      <c r="J68" s="97"/>
      <c r="K68" s="95">
        <f t="shared" ref="K68:K74" si="44">I68+J68</f>
        <v>877.3</v>
      </c>
      <c r="L68" s="98"/>
      <c r="M68" s="16">
        <f t="shared" ref="M68:M74" si="45">K68+L68</f>
        <v>877.3</v>
      </c>
    </row>
    <row r="69" spans="1:13" ht="35.25" customHeight="1" x14ac:dyDescent="0.25">
      <c r="A69" s="1"/>
      <c r="B69" s="50" t="s">
        <v>77</v>
      </c>
      <c r="C69" s="151">
        <v>902</v>
      </c>
      <c r="D69" s="23" t="s">
        <v>121</v>
      </c>
      <c r="E69" s="152" t="s">
        <v>140</v>
      </c>
      <c r="F69" s="152" t="s">
        <v>107</v>
      </c>
      <c r="G69" s="100">
        <v>10</v>
      </c>
      <c r="I69" s="96">
        <f t="shared" si="43"/>
        <v>10</v>
      </c>
      <c r="J69" s="97"/>
      <c r="K69" s="95">
        <f t="shared" si="44"/>
        <v>10</v>
      </c>
      <c r="L69" s="98"/>
      <c r="M69" s="16">
        <f t="shared" si="45"/>
        <v>10</v>
      </c>
    </row>
    <row r="70" spans="1:13" ht="48.75" customHeight="1" x14ac:dyDescent="0.25">
      <c r="A70" s="1"/>
      <c r="B70" s="50" t="s">
        <v>92</v>
      </c>
      <c r="C70" s="151">
        <v>902</v>
      </c>
      <c r="D70" s="23" t="s">
        <v>121</v>
      </c>
      <c r="E70" s="152" t="s">
        <v>140</v>
      </c>
      <c r="F70" s="152" t="s">
        <v>136</v>
      </c>
      <c r="G70" s="100">
        <v>265</v>
      </c>
      <c r="I70" s="96">
        <f t="shared" si="43"/>
        <v>265</v>
      </c>
      <c r="J70" s="97"/>
      <c r="K70" s="95">
        <f t="shared" si="44"/>
        <v>265</v>
      </c>
      <c r="L70" s="98"/>
      <c r="M70" s="16">
        <f t="shared" si="45"/>
        <v>265</v>
      </c>
    </row>
    <row r="71" spans="1:13" ht="34.5" customHeight="1" x14ac:dyDescent="0.25">
      <c r="A71" s="1"/>
      <c r="B71" s="49" t="s">
        <v>23</v>
      </c>
      <c r="C71" s="151">
        <v>902</v>
      </c>
      <c r="D71" s="22" t="s">
        <v>121</v>
      </c>
      <c r="E71" s="151" t="s">
        <v>140</v>
      </c>
      <c r="F71" s="151" t="s">
        <v>17</v>
      </c>
      <c r="G71" s="100">
        <v>50.5</v>
      </c>
      <c r="H71" s="95">
        <v>22.2</v>
      </c>
      <c r="I71" s="96">
        <f t="shared" si="43"/>
        <v>72.7</v>
      </c>
      <c r="J71" s="97"/>
      <c r="K71" s="95">
        <f t="shared" si="44"/>
        <v>72.7</v>
      </c>
      <c r="L71" s="98"/>
      <c r="M71" s="16">
        <f t="shared" si="45"/>
        <v>72.7</v>
      </c>
    </row>
    <row r="72" spans="1:13" ht="38.25" customHeight="1" x14ac:dyDescent="0.25">
      <c r="A72" s="1"/>
      <c r="B72" s="50" t="s">
        <v>85</v>
      </c>
      <c r="C72" s="151">
        <v>902</v>
      </c>
      <c r="D72" s="23" t="s">
        <v>121</v>
      </c>
      <c r="E72" s="152" t="s">
        <v>140</v>
      </c>
      <c r="F72" s="152" t="s">
        <v>137</v>
      </c>
      <c r="G72" s="100">
        <v>50.5</v>
      </c>
      <c r="H72" s="95">
        <v>22.2</v>
      </c>
      <c r="I72" s="96">
        <f t="shared" si="43"/>
        <v>72.7</v>
      </c>
      <c r="J72" s="97"/>
      <c r="K72" s="95">
        <f t="shared" si="44"/>
        <v>72.7</v>
      </c>
      <c r="L72" s="98"/>
      <c r="M72" s="16">
        <f t="shared" si="45"/>
        <v>72.7</v>
      </c>
    </row>
    <row r="73" spans="1:13" ht="12.75" customHeight="1" x14ac:dyDescent="0.25">
      <c r="A73" s="1"/>
      <c r="B73" s="49" t="s">
        <v>46</v>
      </c>
      <c r="C73" s="151">
        <v>902</v>
      </c>
      <c r="D73" s="22" t="s">
        <v>121</v>
      </c>
      <c r="E73" s="151" t="s">
        <v>140</v>
      </c>
      <c r="F73" s="151" t="s">
        <v>16</v>
      </c>
      <c r="G73" s="100">
        <v>0</v>
      </c>
      <c r="I73" s="96">
        <f t="shared" si="43"/>
        <v>0</v>
      </c>
      <c r="J73" s="97"/>
      <c r="K73" s="95">
        <f t="shared" si="44"/>
        <v>0</v>
      </c>
      <c r="L73" s="98"/>
      <c r="M73" s="16">
        <f t="shared" si="45"/>
        <v>0</v>
      </c>
    </row>
    <row r="74" spans="1:13" ht="12.75" customHeight="1" x14ac:dyDescent="0.25">
      <c r="A74" s="1"/>
      <c r="B74" s="50" t="s">
        <v>43</v>
      </c>
      <c r="C74" s="151">
        <v>902</v>
      </c>
      <c r="D74" s="23" t="s">
        <v>121</v>
      </c>
      <c r="E74" s="152" t="s">
        <v>140</v>
      </c>
      <c r="F74" s="152" t="s">
        <v>89</v>
      </c>
      <c r="G74" s="100">
        <v>0</v>
      </c>
      <c r="I74" s="96">
        <f t="shared" si="43"/>
        <v>0</v>
      </c>
      <c r="J74" s="97"/>
      <c r="K74" s="95">
        <f t="shared" si="44"/>
        <v>0</v>
      </c>
      <c r="L74" s="98"/>
      <c r="M74" s="16">
        <f t="shared" si="45"/>
        <v>0</v>
      </c>
    </row>
    <row r="75" spans="1:13" ht="39" customHeight="1" x14ac:dyDescent="0.25">
      <c r="A75" s="1"/>
      <c r="B75" s="52" t="s">
        <v>165</v>
      </c>
      <c r="C75" s="154">
        <v>902</v>
      </c>
      <c r="D75" s="25" t="s">
        <v>121</v>
      </c>
      <c r="E75" s="25" t="s">
        <v>263</v>
      </c>
      <c r="F75" s="154"/>
      <c r="G75" s="101">
        <f>G76</f>
        <v>262.5</v>
      </c>
      <c r="H75" s="101">
        <f t="shared" ref="H75:M75" si="46">H76</f>
        <v>0</v>
      </c>
      <c r="I75" s="101">
        <f t="shared" si="46"/>
        <v>262.5</v>
      </c>
      <c r="J75" s="101">
        <f t="shared" si="46"/>
        <v>0</v>
      </c>
      <c r="K75" s="101">
        <f t="shared" si="46"/>
        <v>262.5</v>
      </c>
      <c r="L75" s="101">
        <f t="shared" si="46"/>
        <v>0</v>
      </c>
      <c r="M75" s="71">
        <f t="shared" si="46"/>
        <v>262.5</v>
      </c>
    </row>
    <row r="76" spans="1:13" ht="24.75" customHeight="1" x14ac:dyDescent="0.25">
      <c r="A76" s="1"/>
      <c r="B76" s="49" t="s">
        <v>94</v>
      </c>
      <c r="C76" s="151">
        <v>902</v>
      </c>
      <c r="D76" s="22" t="s">
        <v>121</v>
      </c>
      <c r="E76" s="22" t="s">
        <v>263</v>
      </c>
      <c r="F76" s="151" t="s">
        <v>103</v>
      </c>
      <c r="G76" s="100">
        <f>G77+G78</f>
        <v>262.5</v>
      </c>
      <c r="I76" s="96">
        <f>G76+H76</f>
        <v>262.5</v>
      </c>
      <c r="J76" s="97"/>
      <c r="K76" s="95">
        <f>I76+J76</f>
        <v>262.5</v>
      </c>
      <c r="L76" s="98"/>
      <c r="M76" s="16">
        <f>K76+L76</f>
        <v>262.5</v>
      </c>
    </row>
    <row r="77" spans="1:13" ht="25.5" customHeight="1" x14ac:dyDescent="0.25">
      <c r="A77" s="1"/>
      <c r="B77" s="50" t="s">
        <v>49</v>
      </c>
      <c r="C77" s="151">
        <v>902</v>
      </c>
      <c r="D77" s="23" t="s">
        <v>121</v>
      </c>
      <c r="E77" s="23" t="s">
        <v>263</v>
      </c>
      <c r="F77" s="152" t="s">
        <v>47</v>
      </c>
      <c r="G77" s="100">
        <v>201.6</v>
      </c>
      <c r="I77" s="96">
        <f t="shared" ref="I77:I78" si="47">G77+H77</f>
        <v>201.6</v>
      </c>
      <c r="J77" s="97"/>
      <c r="K77" s="95">
        <f t="shared" ref="K77:K78" si="48">I77+J77</f>
        <v>201.6</v>
      </c>
      <c r="L77" s="98"/>
      <c r="M77" s="16">
        <f t="shared" ref="M77:M78" si="49">K77+L77</f>
        <v>201.6</v>
      </c>
    </row>
    <row r="78" spans="1:13" ht="49.5" customHeight="1" x14ac:dyDescent="0.25">
      <c r="A78" s="1"/>
      <c r="B78" s="50" t="s">
        <v>92</v>
      </c>
      <c r="C78" s="151">
        <v>902</v>
      </c>
      <c r="D78" s="23" t="s">
        <v>121</v>
      </c>
      <c r="E78" s="23" t="s">
        <v>263</v>
      </c>
      <c r="F78" s="152" t="s">
        <v>136</v>
      </c>
      <c r="G78" s="100">
        <v>60.9</v>
      </c>
      <c r="I78" s="96">
        <f t="shared" si="47"/>
        <v>60.9</v>
      </c>
      <c r="J78" s="97"/>
      <c r="K78" s="95">
        <f t="shared" si="48"/>
        <v>60.9</v>
      </c>
      <c r="L78" s="98"/>
      <c r="M78" s="16">
        <f t="shared" si="49"/>
        <v>60.9</v>
      </c>
    </row>
    <row r="79" spans="1:13" ht="16.5" customHeight="1" x14ac:dyDescent="0.25">
      <c r="A79" s="1"/>
      <c r="B79" s="53" t="s">
        <v>182</v>
      </c>
      <c r="C79" s="153">
        <v>901</v>
      </c>
      <c r="D79" s="21" t="s">
        <v>181</v>
      </c>
      <c r="E79" s="21" t="s">
        <v>52</v>
      </c>
      <c r="F79" s="150"/>
      <c r="G79" s="101">
        <f>G80</f>
        <v>300</v>
      </c>
      <c r="H79" s="101">
        <f t="shared" ref="H79:M79" si="50">H80</f>
        <v>0</v>
      </c>
      <c r="I79" s="101">
        <f t="shared" si="50"/>
        <v>300</v>
      </c>
      <c r="J79" s="101">
        <f t="shared" si="50"/>
        <v>0</v>
      </c>
      <c r="K79" s="101">
        <f t="shared" si="50"/>
        <v>300</v>
      </c>
      <c r="L79" s="101">
        <f t="shared" si="50"/>
        <v>0</v>
      </c>
      <c r="M79" s="74">
        <f t="shared" si="50"/>
        <v>300</v>
      </c>
    </row>
    <row r="80" spans="1:13" ht="14.25" customHeight="1" x14ac:dyDescent="0.25">
      <c r="A80" s="1"/>
      <c r="B80" s="50" t="s">
        <v>22</v>
      </c>
      <c r="C80" s="151">
        <v>901</v>
      </c>
      <c r="D80" s="23" t="s">
        <v>181</v>
      </c>
      <c r="E80" s="23" t="s">
        <v>52</v>
      </c>
      <c r="F80" s="152">
        <v>800</v>
      </c>
      <c r="G80" s="100">
        <f>G81</f>
        <v>300</v>
      </c>
      <c r="I80" s="96">
        <f>G80+H80</f>
        <v>300</v>
      </c>
      <c r="J80" s="97"/>
      <c r="K80" s="95">
        <f>I80+J80</f>
        <v>300</v>
      </c>
      <c r="L80" s="98"/>
      <c r="M80" s="16">
        <f>K80+L80</f>
        <v>300</v>
      </c>
    </row>
    <row r="81" spans="1:13" ht="14.25" customHeight="1" x14ac:dyDescent="0.25">
      <c r="A81" s="1"/>
      <c r="B81" s="50" t="s">
        <v>86</v>
      </c>
      <c r="C81" s="151">
        <v>901</v>
      </c>
      <c r="D81" s="23" t="s">
        <v>181</v>
      </c>
      <c r="E81" s="23" t="s">
        <v>52</v>
      </c>
      <c r="F81" s="152">
        <v>870</v>
      </c>
      <c r="G81" s="100">
        <v>300</v>
      </c>
      <c r="I81" s="96">
        <f>G81+H81</f>
        <v>300</v>
      </c>
      <c r="J81" s="97"/>
      <c r="K81" s="95">
        <f>I81+J81</f>
        <v>300</v>
      </c>
      <c r="L81" s="98"/>
      <c r="M81" s="16">
        <f>K81+L81</f>
        <v>300</v>
      </c>
    </row>
    <row r="82" spans="1:13" ht="17.25" customHeight="1" x14ac:dyDescent="0.25">
      <c r="A82" s="1"/>
      <c r="B82" s="51" t="s">
        <v>166</v>
      </c>
      <c r="C82" s="153">
        <v>901</v>
      </c>
      <c r="D82" s="24" t="s">
        <v>10</v>
      </c>
      <c r="E82" s="153"/>
      <c r="F82" s="153"/>
      <c r="G82" s="99">
        <f>G83+G93+G95+G97+G99+G101+G103</f>
        <v>12512.099999999999</v>
      </c>
      <c r="H82" s="99">
        <f>H83+H93+H95+H97+H99+H101+H103</f>
        <v>1000</v>
      </c>
      <c r="I82" s="99">
        <f t="shared" ref="I82:K82" si="51">I83+I93+I95+I97+I99+I101+I103</f>
        <v>13512.099999999999</v>
      </c>
      <c r="J82" s="99">
        <f t="shared" si="51"/>
        <v>454.4</v>
      </c>
      <c r="K82" s="99">
        <f t="shared" si="51"/>
        <v>13966.499999999998</v>
      </c>
      <c r="L82" s="99">
        <f>L83+L93+L95+L97+L99+L101+L103+L91</f>
        <v>247.7</v>
      </c>
      <c r="M82" s="69">
        <f>M83+M93+M95+M97+M99+M101+M103+M91</f>
        <v>14214.199999999999</v>
      </c>
    </row>
    <row r="83" spans="1:13" s="3" customFormat="1" ht="23.25" customHeight="1" x14ac:dyDescent="0.25">
      <c r="A83" s="4"/>
      <c r="B83" s="52" t="s">
        <v>55</v>
      </c>
      <c r="C83" s="154">
        <v>901</v>
      </c>
      <c r="D83" s="25" t="s">
        <v>10</v>
      </c>
      <c r="E83" s="154" t="s">
        <v>66</v>
      </c>
      <c r="F83" s="154"/>
      <c r="G83" s="99">
        <f>G84+G87+G88</f>
        <v>10530.099999999999</v>
      </c>
      <c r="H83" s="99">
        <f t="shared" ref="H83:K83" si="52">H84+H87+H88</f>
        <v>1000</v>
      </c>
      <c r="I83" s="99">
        <f t="shared" si="52"/>
        <v>11530.099999999999</v>
      </c>
      <c r="J83" s="99">
        <f t="shared" si="52"/>
        <v>500</v>
      </c>
      <c r="K83" s="99">
        <f t="shared" si="52"/>
        <v>12030.099999999999</v>
      </c>
      <c r="L83" s="99">
        <f t="shared" ref="L83:M83" si="53">L84+L87+L88</f>
        <v>213.7</v>
      </c>
      <c r="M83" s="7">
        <f t="shared" si="53"/>
        <v>12243.8</v>
      </c>
    </row>
    <row r="84" spans="1:13" s="3" customFormat="1" ht="24" customHeight="1" x14ac:dyDescent="0.25">
      <c r="A84" s="4"/>
      <c r="B84" s="49" t="s">
        <v>87</v>
      </c>
      <c r="C84" s="151">
        <v>901</v>
      </c>
      <c r="D84" s="22" t="s">
        <v>10</v>
      </c>
      <c r="E84" s="151" t="s">
        <v>66</v>
      </c>
      <c r="F84" s="151" t="s">
        <v>38</v>
      </c>
      <c r="G84" s="100">
        <f>G85+G86</f>
        <v>6482.4</v>
      </c>
      <c r="H84" s="107"/>
      <c r="I84" s="108">
        <f>G84+H84</f>
        <v>6482.4</v>
      </c>
      <c r="J84" s="97"/>
      <c r="K84" s="107">
        <f>I84+J84</f>
        <v>6482.4</v>
      </c>
      <c r="L84" s="98"/>
      <c r="M84" s="33">
        <f>K84+L84</f>
        <v>6482.4</v>
      </c>
    </row>
    <row r="85" spans="1:13" s="3" customFormat="1" ht="14.25" customHeight="1" x14ac:dyDescent="0.25">
      <c r="A85" s="4"/>
      <c r="B85" s="50" t="s">
        <v>27</v>
      </c>
      <c r="C85" s="151">
        <v>901</v>
      </c>
      <c r="D85" s="23" t="s">
        <v>10</v>
      </c>
      <c r="E85" s="152" t="s">
        <v>66</v>
      </c>
      <c r="F85" s="152" t="s">
        <v>98</v>
      </c>
      <c r="G85" s="100">
        <v>4978.8</v>
      </c>
      <c r="H85" s="95"/>
      <c r="I85" s="108">
        <f t="shared" ref="I85:I90" si="54">G85+H85</f>
        <v>4978.8</v>
      </c>
      <c r="J85" s="97"/>
      <c r="K85" s="107">
        <f t="shared" ref="K85:K90" si="55">I85+J85</f>
        <v>4978.8</v>
      </c>
      <c r="L85" s="98"/>
      <c r="M85" s="33">
        <f t="shared" ref="M85:M90" si="56">K85+L85</f>
        <v>4978.8</v>
      </c>
    </row>
    <row r="86" spans="1:13" s="3" customFormat="1" ht="47.25" customHeight="1" x14ac:dyDescent="0.25">
      <c r="A86" s="4"/>
      <c r="B86" s="50" t="s">
        <v>84</v>
      </c>
      <c r="C86" s="151">
        <v>901</v>
      </c>
      <c r="D86" s="23" t="s">
        <v>10</v>
      </c>
      <c r="E86" s="152" t="s">
        <v>66</v>
      </c>
      <c r="F86" s="152" t="s">
        <v>37</v>
      </c>
      <c r="G86" s="100">
        <v>1503.6</v>
      </c>
      <c r="H86" s="95"/>
      <c r="I86" s="108">
        <f t="shared" si="54"/>
        <v>1503.6</v>
      </c>
      <c r="J86" s="97"/>
      <c r="K86" s="107">
        <f t="shared" si="55"/>
        <v>1503.6</v>
      </c>
      <c r="L86" s="98"/>
      <c r="M86" s="33">
        <f t="shared" si="56"/>
        <v>1503.6</v>
      </c>
    </row>
    <row r="87" spans="1:13" s="3" customFormat="1" ht="35.25" customHeight="1" x14ac:dyDescent="0.25">
      <c r="A87" s="4"/>
      <c r="B87" s="50" t="s">
        <v>85</v>
      </c>
      <c r="C87" s="151">
        <v>901</v>
      </c>
      <c r="D87" s="23" t="s">
        <v>10</v>
      </c>
      <c r="E87" s="152" t="s">
        <v>66</v>
      </c>
      <c r="F87" s="152" t="s">
        <v>137</v>
      </c>
      <c r="G87" s="100">
        <v>3902.7</v>
      </c>
      <c r="H87" s="95">
        <v>1000</v>
      </c>
      <c r="I87" s="108">
        <f t="shared" si="54"/>
        <v>4902.7</v>
      </c>
      <c r="J87" s="97">
        <v>500</v>
      </c>
      <c r="K87" s="107">
        <f t="shared" si="55"/>
        <v>5402.7</v>
      </c>
      <c r="L87" s="98">
        <v>213.7</v>
      </c>
      <c r="M87" s="33">
        <f t="shared" si="56"/>
        <v>5616.4</v>
      </c>
    </row>
    <row r="88" spans="1:13" s="3" customFormat="1" ht="18" customHeight="1" x14ac:dyDescent="0.25">
      <c r="A88" s="4"/>
      <c r="B88" s="49" t="s">
        <v>46</v>
      </c>
      <c r="C88" s="151">
        <v>901</v>
      </c>
      <c r="D88" s="22" t="s">
        <v>10</v>
      </c>
      <c r="E88" s="23" t="s">
        <v>66</v>
      </c>
      <c r="F88" s="151" t="s">
        <v>16</v>
      </c>
      <c r="G88" s="100">
        <f>G89+G90</f>
        <v>145</v>
      </c>
      <c r="H88" s="95"/>
      <c r="I88" s="108">
        <f t="shared" si="54"/>
        <v>145</v>
      </c>
      <c r="J88" s="97"/>
      <c r="K88" s="107">
        <f t="shared" si="55"/>
        <v>145</v>
      </c>
      <c r="L88" s="98"/>
      <c r="M88" s="33">
        <f t="shared" si="56"/>
        <v>145</v>
      </c>
    </row>
    <row r="89" spans="1:13" s="3" customFormat="1" ht="18.75" customHeight="1" x14ac:dyDescent="0.25">
      <c r="A89" s="4"/>
      <c r="B89" s="50" t="s">
        <v>15</v>
      </c>
      <c r="C89" s="151">
        <v>901</v>
      </c>
      <c r="D89" s="23" t="s">
        <v>10</v>
      </c>
      <c r="E89" s="23" t="s">
        <v>66</v>
      </c>
      <c r="F89" s="152">
        <v>851</v>
      </c>
      <c r="G89" s="100">
        <v>145</v>
      </c>
      <c r="H89" s="95"/>
      <c r="I89" s="108">
        <f t="shared" si="54"/>
        <v>145</v>
      </c>
      <c r="J89" s="97"/>
      <c r="K89" s="107">
        <f t="shared" si="55"/>
        <v>145</v>
      </c>
      <c r="L89" s="98"/>
      <c r="M89" s="33">
        <f t="shared" si="56"/>
        <v>145</v>
      </c>
    </row>
    <row r="90" spans="1:13" s="3" customFormat="1" ht="22.5" customHeight="1" x14ac:dyDescent="0.25">
      <c r="A90" s="4"/>
      <c r="B90" s="50" t="s">
        <v>43</v>
      </c>
      <c r="C90" s="151">
        <v>901</v>
      </c>
      <c r="D90" s="23" t="s">
        <v>10</v>
      </c>
      <c r="E90" s="23" t="s">
        <v>66</v>
      </c>
      <c r="F90" s="152" t="s">
        <v>89</v>
      </c>
      <c r="G90" s="100">
        <v>0</v>
      </c>
      <c r="H90" s="95"/>
      <c r="I90" s="108">
        <f t="shared" si="54"/>
        <v>0</v>
      </c>
      <c r="J90" s="97"/>
      <c r="K90" s="107">
        <f t="shared" si="55"/>
        <v>0</v>
      </c>
      <c r="L90" s="98"/>
      <c r="M90" s="33">
        <f t="shared" si="56"/>
        <v>0</v>
      </c>
    </row>
    <row r="91" spans="1:13" s="3" customFormat="1" ht="37.5" customHeight="1" x14ac:dyDescent="0.25">
      <c r="A91" s="4"/>
      <c r="B91" s="81" t="s">
        <v>316</v>
      </c>
      <c r="C91" s="26" t="s">
        <v>318</v>
      </c>
      <c r="D91" s="26" t="s">
        <v>10</v>
      </c>
      <c r="E91" s="26" t="s">
        <v>317</v>
      </c>
      <c r="F91" s="26"/>
      <c r="G91" s="109">
        <f>G92</f>
        <v>0</v>
      </c>
      <c r="H91" s="109">
        <f t="shared" ref="H91:M91" si="57">H92</f>
        <v>0</v>
      </c>
      <c r="I91" s="109">
        <f t="shared" si="57"/>
        <v>0</v>
      </c>
      <c r="J91" s="109">
        <f t="shared" si="57"/>
        <v>0</v>
      </c>
      <c r="K91" s="109">
        <f t="shared" si="57"/>
        <v>0</v>
      </c>
      <c r="L91" s="109">
        <f t="shared" si="57"/>
        <v>34</v>
      </c>
      <c r="M91" s="79">
        <f t="shared" si="57"/>
        <v>34</v>
      </c>
    </row>
    <row r="92" spans="1:13" s="3" customFormat="1" ht="22.5" customHeight="1" x14ac:dyDescent="0.25">
      <c r="A92" s="4"/>
      <c r="B92" s="50" t="s">
        <v>85</v>
      </c>
      <c r="C92" s="23" t="s">
        <v>318</v>
      </c>
      <c r="D92" s="23" t="s">
        <v>10</v>
      </c>
      <c r="E92" s="23" t="s">
        <v>317</v>
      </c>
      <c r="F92" s="23" t="s">
        <v>137</v>
      </c>
      <c r="G92" s="106"/>
      <c r="H92" s="95"/>
      <c r="I92" s="96"/>
      <c r="J92" s="97"/>
      <c r="K92" s="110"/>
      <c r="L92" s="98">
        <v>34</v>
      </c>
      <c r="M92" s="40">
        <f>K92+L92</f>
        <v>34</v>
      </c>
    </row>
    <row r="93" spans="1:13" ht="13.5" customHeight="1" x14ac:dyDescent="0.25">
      <c r="A93" s="1"/>
      <c r="B93" s="52" t="s">
        <v>208</v>
      </c>
      <c r="C93" s="154">
        <v>901</v>
      </c>
      <c r="D93" s="25" t="s">
        <v>10</v>
      </c>
      <c r="E93" s="154" t="s">
        <v>20</v>
      </c>
      <c r="F93" s="154"/>
      <c r="G93" s="101">
        <f>G94</f>
        <v>820</v>
      </c>
      <c r="H93" s="101">
        <f t="shared" ref="H93:M93" si="58">H94</f>
        <v>0</v>
      </c>
      <c r="I93" s="101">
        <f t="shared" si="58"/>
        <v>820</v>
      </c>
      <c r="J93" s="101">
        <f t="shared" si="58"/>
        <v>0</v>
      </c>
      <c r="K93" s="101">
        <f t="shared" si="58"/>
        <v>820</v>
      </c>
      <c r="L93" s="101">
        <f t="shared" si="58"/>
        <v>0</v>
      </c>
      <c r="M93" s="71">
        <f t="shared" si="58"/>
        <v>820</v>
      </c>
    </row>
    <row r="94" spans="1:13" ht="37.5" customHeight="1" x14ac:dyDescent="0.25">
      <c r="A94" s="1"/>
      <c r="B94" s="50" t="s">
        <v>85</v>
      </c>
      <c r="C94" s="152">
        <v>901</v>
      </c>
      <c r="D94" s="23" t="s">
        <v>10</v>
      </c>
      <c r="E94" s="152" t="s">
        <v>20</v>
      </c>
      <c r="F94" s="152" t="s">
        <v>137</v>
      </c>
      <c r="G94" s="100">
        <v>820</v>
      </c>
      <c r="I94" s="96">
        <f>G94+H94</f>
        <v>820</v>
      </c>
      <c r="J94" s="97"/>
      <c r="K94" s="95">
        <f>I94+J94</f>
        <v>820</v>
      </c>
      <c r="L94" s="98"/>
      <c r="M94" s="16">
        <f>K94+L94</f>
        <v>820</v>
      </c>
    </row>
    <row r="95" spans="1:13" ht="26.25" customHeight="1" x14ac:dyDescent="0.25">
      <c r="A95" s="1"/>
      <c r="B95" s="52" t="s">
        <v>167</v>
      </c>
      <c r="C95" s="154">
        <v>901</v>
      </c>
      <c r="D95" s="25" t="s">
        <v>10</v>
      </c>
      <c r="E95" s="154" t="s">
        <v>30</v>
      </c>
      <c r="F95" s="154"/>
      <c r="G95" s="99">
        <f>G96</f>
        <v>250</v>
      </c>
      <c r="H95" s="99">
        <f t="shared" ref="H95:M95" si="59">H96</f>
        <v>0</v>
      </c>
      <c r="I95" s="99">
        <f t="shared" si="59"/>
        <v>250</v>
      </c>
      <c r="J95" s="99">
        <f t="shared" si="59"/>
        <v>0</v>
      </c>
      <c r="K95" s="99">
        <f t="shared" si="59"/>
        <v>250</v>
      </c>
      <c r="L95" s="99">
        <f t="shared" si="59"/>
        <v>0</v>
      </c>
      <c r="M95" s="7">
        <f t="shared" si="59"/>
        <v>250</v>
      </c>
    </row>
    <row r="96" spans="1:13" ht="35.25" customHeight="1" x14ac:dyDescent="0.25">
      <c r="A96" s="1"/>
      <c r="B96" s="54" t="s">
        <v>85</v>
      </c>
      <c r="C96" s="152">
        <v>901</v>
      </c>
      <c r="D96" s="23" t="s">
        <v>10</v>
      </c>
      <c r="E96" s="152" t="s">
        <v>30</v>
      </c>
      <c r="F96" s="152" t="s">
        <v>137</v>
      </c>
      <c r="G96" s="100">
        <v>250</v>
      </c>
      <c r="I96" s="96">
        <f>G96+H96</f>
        <v>250</v>
      </c>
      <c r="J96" s="97"/>
      <c r="K96" s="95">
        <f>I96+J96</f>
        <v>250</v>
      </c>
      <c r="L96" s="98"/>
      <c r="M96" s="16">
        <f>K96+L96</f>
        <v>250</v>
      </c>
    </row>
    <row r="97" spans="1:13" ht="16.5" customHeight="1" x14ac:dyDescent="0.25">
      <c r="A97" s="1"/>
      <c r="B97" s="47" t="s">
        <v>168</v>
      </c>
      <c r="C97" s="149">
        <v>901</v>
      </c>
      <c r="D97" s="25" t="s">
        <v>242</v>
      </c>
      <c r="E97" s="154" t="s">
        <v>105</v>
      </c>
      <c r="F97" s="149"/>
      <c r="G97" s="99">
        <f>G98</f>
        <v>360</v>
      </c>
      <c r="H97" s="99">
        <f t="shared" ref="H97:M97" si="60">H98</f>
        <v>0</v>
      </c>
      <c r="I97" s="99">
        <f t="shared" si="60"/>
        <v>360</v>
      </c>
      <c r="J97" s="99">
        <f t="shared" si="60"/>
        <v>0</v>
      </c>
      <c r="K97" s="99">
        <f t="shared" si="60"/>
        <v>360</v>
      </c>
      <c r="L97" s="99">
        <f t="shared" si="60"/>
        <v>0</v>
      </c>
      <c r="M97" s="36">
        <f t="shared" si="60"/>
        <v>360</v>
      </c>
    </row>
    <row r="98" spans="1:13" ht="48.75" customHeight="1" x14ac:dyDescent="0.25">
      <c r="A98" s="1"/>
      <c r="B98" s="50" t="s">
        <v>8</v>
      </c>
      <c r="C98" s="152">
        <v>901</v>
      </c>
      <c r="D98" s="22" t="s">
        <v>242</v>
      </c>
      <c r="E98" s="151" t="s">
        <v>105</v>
      </c>
      <c r="F98" s="152">
        <v>810</v>
      </c>
      <c r="G98" s="100">
        <v>360</v>
      </c>
      <c r="I98" s="96">
        <f>G98+H98</f>
        <v>360</v>
      </c>
      <c r="J98" s="97"/>
      <c r="K98" s="95">
        <f>I98+J98</f>
        <v>360</v>
      </c>
      <c r="L98" s="98"/>
      <c r="M98" s="16">
        <f>K98+L98</f>
        <v>360</v>
      </c>
    </row>
    <row r="99" spans="1:13" ht="16.5" customHeight="1" x14ac:dyDescent="0.25">
      <c r="A99" s="1"/>
      <c r="B99" s="47" t="s">
        <v>224</v>
      </c>
      <c r="C99" s="149">
        <v>901</v>
      </c>
      <c r="D99" s="25" t="s">
        <v>10</v>
      </c>
      <c r="E99" s="25" t="s">
        <v>225</v>
      </c>
      <c r="F99" s="149"/>
      <c r="G99" s="99">
        <v>30</v>
      </c>
      <c r="H99" s="99">
        <f>H100</f>
        <v>0</v>
      </c>
      <c r="I99" s="99">
        <v>30</v>
      </c>
      <c r="J99" s="99"/>
      <c r="K99" s="99">
        <v>30</v>
      </c>
      <c r="L99" s="99"/>
      <c r="M99" s="36">
        <v>30</v>
      </c>
    </row>
    <row r="100" spans="1:13" ht="37.5" customHeight="1" x14ac:dyDescent="0.25">
      <c r="A100" s="1"/>
      <c r="B100" s="54" t="s">
        <v>85</v>
      </c>
      <c r="C100" s="152">
        <v>901</v>
      </c>
      <c r="D100" s="22" t="s">
        <v>10</v>
      </c>
      <c r="E100" s="22" t="s">
        <v>225</v>
      </c>
      <c r="F100" s="152">
        <v>244</v>
      </c>
      <c r="G100" s="100">
        <v>30</v>
      </c>
      <c r="I100" s="96">
        <f>G100+H100</f>
        <v>30</v>
      </c>
      <c r="J100" s="97"/>
      <c r="K100" s="95">
        <f>I100+J100</f>
        <v>30</v>
      </c>
      <c r="L100" s="98"/>
      <c r="M100" s="16">
        <f>K100+L100</f>
        <v>30</v>
      </c>
    </row>
    <row r="101" spans="1:13" ht="37.5" customHeight="1" x14ac:dyDescent="0.25">
      <c r="A101" s="1"/>
      <c r="B101" s="55" t="s">
        <v>239</v>
      </c>
      <c r="C101" s="42">
        <v>901</v>
      </c>
      <c r="D101" s="26" t="s">
        <v>10</v>
      </c>
      <c r="E101" s="26" t="s">
        <v>238</v>
      </c>
      <c r="F101" s="157"/>
      <c r="G101" s="99">
        <f>G102</f>
        <v>120</v>
      </c>
      <c r="H101" s="99">
        <f t="shared" ref="H101:M101" si="61">H102</f>
        <v>0</v>
      </c>
      <c r="I101" s="99">
        <f t="shared" si="61"/>
        <v>120</v>
      </c>
      <c r="J101" s="99">
        <f t="shared" si="61"/>
        <v>-50</v>
      </c>
      <c r="K101" s="99">
        <f t="shared" si="61"/>
        <v>70</v>
      </c>
      <c r="L101" s="99">
        <f t="shared" si="61"/>
        <v>0</v>
      </c>
      <c r="M101" s="75">
        <f t="shared" si="61"/>
        <v>70</v>
      </c>
    </row>
    <row r="102" spans="1:13" ht="37.5" customHeight="1" x14ac:dyDescent="0.25">
      <c r="A102" s="1"/>
      <c r="B102" s="54" t="s">
        <v>85</v>
      </c>
      <c r="C102" s="152">
        <v>901</v>
      </c>
      <c r="D102" s="22" t="s">
        <v>10</v>
      </c>
      <c r="E102" s="22" t="s">
        <v>238</v>
      </c>
      <c r="F102" s="152">
        <v>244</v>
      </c>
      <c r="G102" s="100">
        <v>120</v>
      </c>
      <c r="I102" s="96">
        <f>G102+H102</f>
        <v>120</v>
      </c>
      <c r="J102" s="97">
        <v>-50</v>
      </c>
      <c r="K102" s="95">
        <f>I102+J102</f>
        <v>70</v>
      </c>
      <c r="L102" s="98"/>
      <c r="M102" s="16">
        <f>K102+L102</f>
        <v>70</v>
      </c>
    </row>
    <row r="103" spans="1:13" ht="37.5" customHeight="1" x14ac:dyDescent="0.25">
      <c r="A103" s="1"/>
      <c r="B103" s="55" t="s">
        <v>244</v>
      </c>
      <c r="C103" s="42">
        <v>901</v>
      </c>
      <c r="D103" s="26" t="s">
        <v>10</v>
      </c>
      <c r="E103" s="26" t="s">
        <v>245</v>
      </c>
      <c r="F103" s="42"/>
      <c r="G103" s="99">
        <f>G104</f>
        <v>402</v>
      </c>
      <c r="H103" s="99">
        <f t="shared" ref="H103:M103" si="62">H104</f>
        <v>0</v>
      </c>
      <c r="I103" s="99">
        <f t="shared" si="62"/>
        <v>402</v>
      </c>
      <c r="J103" s="99">
        <f t="shared" si="62"/>
        <v>4.4000000000000004</v>
      </c>
      <c r="K103" s="99">
        <f t="shared" si="62"/>
        <v>406.4</v>
      </c>
      <c r="L103" s="99">
        <f t="shared" si="62"/>
        <v>0</v>
      </c>
      <c r="M103" s="75">
        <f t="shared" si="62"/>
        <v>406.4</v>
      </c>
    </row>
    <row r="104" spans="1:13" ht="37.5" customHeight="1" x14ac:dyDescent="0.25">
      <c r="A104" s="1"/>
      <c r="B104" s="54" t="s">
        <v>85</v>
      </c>
      <c r="C104" s="152">
        <v>901</v>
      </c>
      <c r="D104" s="22" t="s">
        <v>10</v>
      </c>
      <c r="E104" s="22" t="s">
        <v>245</v>
      </c>
      <c r="F104" s="152">
        <v>244</v>
      </c>
      <c r="G104" s="100">
        <v>402</v>
      </c>
      <c r="I104" s="96">
        <f>G104+H104</f>
        <v>402</v>
      </c>
      <c r="J104" s="97">
        <v>4.4000000000000004</v>
      </c>
      <c r="K104" s="95">
        <f>I104+J104</f>
        <v>406.4</v>
      </c>
      <c r="L104" s="98"/>
      <c r="M104" s="16">
        <f>K104+L104</f>
        <v>406.4</v>
      </c>
    </row>
    <row r="105" spans="1:13" ht="24.75" customHeight="1" x14ac:dyDescent="0.25">
      <c r="A105" s="1"/>
      <c r="B105" s="53" t="s">
        <v>193</v>
      </c>
      <c r="C105" s="150">
        <v>901</v>
      </c>
      <c r="D105" s="21" t="s">
        <v>230</v>
      </c>
      <c r="E105" s="150"/>
      <c r="F105" s="150"/>
      <c r="G105" s="99">
        <f>G113+G116+G106</f>
        <v>2826.1000000000004</v>
      </c>
      <c r="H105" s="99">
        <f>H113+H116+H106</f>
        <v>0</v>
      </c>
      <c r="I105" s="99">
        <f>I113+I116+I106</f>
        <v>2826.1000000000004</v>
      </c>
      <c r="J105" s="99">
        <f>J113+J116+J106+J111</f>
        <v>50</v>
      </c>
      <c r="K105" s="99">
        <f>K113+K116+K106+K111</f>
        <v>2876.1000000000004</v>
      </c>
      <c r="L105" s="99">
        <f>L113+L116+L106+L111</f>
        <v>-30</v>
      </c>
      <c r="M105" s="68">
        <f>M113+M116+M106+M111</f>
        <v>2846.1000000000004</v>
      </c>
    </row>
    <row r="106" spans="1:13" ht="40.5" customHeight="1" x14ac:dyDescent="0.25">
      <c r="A106" s="1"/>
      <c r="B106" s="52" t="s">
        <v>234</v>
      </c>
      <c r="C106" s="154">
        <v>901</v>
      </c>
      <c r="D106" s="25" t="s">
        <v>230</v>
      </c>
      <c r="E106" s="25" t="s">
        <v>231</v>
      </c>
      <c r="F106" s="154"/>
      <c r="G106" s="99">
        <f>G107+G110</f>
        <v>2751.1000000000004</v>
      </c>
      <c r="H106" s="99">
        <f t="shared" ref="H106:K106" si="63">H107+H110</f>
        <v>0</v>
      </c>
      <c r="I106" s="99">
        <f t="shared" si="63"/>
        <v>2751.1000000000004</v>
      </c>
      <c r="J106" s="99">
        <f t="shared" si="63"/>
        <v>0</v>
      </c>
      <c r="K106" s="99">
        <f t="shared" si="63"/>
        <v>2751.1000000000004</v>
      </c>
      <c r="L106" s="99">
        <f t="shared" ref="L106:M106" si="64">L107+L110</f>
        <v>-30</v>
      </c>
      <c r="M106" s="7">
        <f t="shared" si="64"/>
        <v>2721.1000000000004</v>
      </c>
    </row>
    <row r="107" spans="1:13" ht="24.75" customHeight="1" x14ac:dyDescent="0.25">
      <c r="A107" s="1"/>
      <c r="B107" s="49" t="s">
        <v>87</v>
      </c>
      <c r="C107" s="151">
        <v>901</v>
      </c>
      <c r="D107" s="22" t="s">
        <v>230</v>
      </c>
      <c r="E107" s="22" t="s">
        <v>231</v>
      </c>
      <c r="F107" s="151" t="s">
        <v>38</v>
      </c>
      <c r="G107" s="100">
        <f>G108+G109</f>
        <v>2706.1000000000004</v>
      </c>
      <c r="I107" s="96">
        <f>G107+H107</f>
        <v>2706.1000000000004</v>
      </c>
      <c r="J107" s="97"/>
      <c r="K107" s="95">
        <f>I107+J107</f>
        <v>2706.1000000000004</v>
      </c>
      <c r="L107" s="98"/>
      <c r="M107" s="16">
        <f>K107+L107</f>
        <v>2706.1000000000004</v>
      </c>
    </row>
    <row r="108" spans="1:13" ht="24.75" customHeight="1" x14ac:dyDescent="0.25">
      <c r="A108" s="1"/>
      <c r="B108" s="50" t="s">
        <v>27</v>
      </c>
      <c r="C108" s="151">
        <v>901</v>
      </c>
      <c r="D108" s="23" t="s">
        <v>230</v>
      </c>
      <c r="E108" s="23" t="s">
        <v>231</v>
      </c>
      <c r="F108" s="152" t="s">
        <v>98</v>
      </c>
      <c r="G108" s="100">
        <v>2078.4</v>
      </c>
      <c r="I108" s="96">
        <f t="shared" ref="I108:I110" si="65">G108+H108</f>
        <v>2078.4</v>
      </c>
      <c r="J108" s="97"/>
      <c r="K108" s="95">
        <f t="shared" ref="K108:K110" si="66">I108+J108</f>
        <v>2078.4</v>
      </c>
      <c r="L108" s="98"/>
      <c r="M108" s="16">
        <f t="shared" ref="M108:M110" si="67">K108+L108</f>
        <v>2078.4</v>
      </c>
    </row>
    <row r="109" spans="1:13" ht="24.75" customHeight="1" x14ac:dyDescent="0.25">
      <c r="A109" s="1"/>
      <c r="B109" s="50" t="s">
        <v>84</v>
      </c>
      <c r="C109" s="151">
        <v>901</v>
      </c>
      <c r="D109" s="23" t="s">
        <v>230</v>
      </c>
      <c r="E109" s="23" t="s">
        <v>231</v>
      </c>
      <c r="F109" s="152" t="s">
        <v>37</v>
      </c>
      <c r="G109" s="100">
        <v>627.70000000000005</v>
      </c>
      <c r="I109" s="96">
        <f t="shared" si="65"/>
        <v>627.70000000000005</v>
      </c>
      <c r="J109" s="97"/>
      <c r="K109" s="95">
        <f t="shared" si="66"/>
        <v>627.70000000000005</v>
      </c>
      <c r="L109" s="98"/>
      <c r="M109" s="16">
        <f t="shared" si="67"/>
        <v>627.70000000000005</v>
      </c>
    </row>
    <row r="110" spans="1:13" ht="24.75" customHeight="1" x14ac:dyDescent="0.25">
      <c r="A110" s="1"/>
      <c r="B110" s="50" t="s">
        <v>85</v>
      </c>
      <c r="C110" s="151">
        <v>901</v>
      </c>
      <c r="D110" s="23" t="s">
        <v>230</v>
      </c>
      <c r="E110" s="23" t="s">
        <v>231</v>
      </c>
      <c r="F110" s="152" t="s">
        <v>137</v>
      </c>
      <c r="G110" s="100">
        <v>45</v>
      </c>
      <c r="I110" s="96">
        <f t="shared" si="65"/>
        <v>45</v>
      </c>
      <c r="J110" s="97"/>
      <c r="K110" s="95">
        <f t="shared" si="66"/>
        <v>45</v>
      </c>
      <c r="L110" s="98">
        <v>-30</v>
      </c>
      <c r="M110" s="16">
        <f t="shared" si="67"/>
        <v>15</v>
      </c>
    </row>
    <row r="111" spans="1:13" ht="35.25" customHeight="1" x14ac:dyDescent="0.25">
      <c r="A111" s="1"/>
      <c r="B111" s="52" t="s">
        <v>292</v>
      </c>
      <c r="C111" s="154">
        <v>902</v>
      </c>
      <c r="D111" s="25" t="s">
        <v>291</v>
      </c>
      <c r="E111" s="25" t="s">
        <v>293</v>
      </c>
      <c r="F111" s="154"/>
      <c r="G111" s="101">
        <f>G112</f>
        <v>0</v>
      </c>
      <c r="H111" s="101">
        <f t="shared" ref="H111:M111" si="68">H112</f>
        <v>0</v>
      </c>
      <c r="I111" s="101">
        <f t="shared" si="68"/>
        <v>0</v>
      </c>
      <c r="J111" s="101">
        <f t="shared" si="68"/>
        <v>50</v>
      </c>
      <c r="K111" s="101">
        <f t="shared" si="68"/>
        <v>50</v>
      </c>
      <c r="L111" s="101">
        <f t="shared" si="68"/>
        <v>0</v>
      </c>
      <c r="M111" s="71">
        <f t="shared" si="68"/>
        <v>50</v>
      </c>
    </row>
    <row r="112" spans="1:13" ht="24.75" customHeight="1" x14ac:dyDescent="0.25">
      <c r="A112" s="1"/>
      <c r="B112" s="50" t="s">
        <v>85</v>
      </c>
      <c r="C112" s="152">
        <v>902</v>
      </c>
      <c r="D112" s="23" t="s">
        <v>291</v>
      </c>
      <c r="E112" s="23" t="s">
        <v>293</v>
      </c>
      <c r="F112" s="152" t="s">
        <v>137</v>
      </c>
      <c r="G112" s="100"/>
      <c r="I112" s="96"/>
      <c r="J112" s="97">
        <v>50</v>
      </c>
      <c r="K112" s="95">
        <f>I112+J112</f>
        <v>50</v>
      </c>
      <c r="L112" s="98"/>
      <c r="M112" s="16">
        <f>K112+L112</f>
        <v>50</v>
      </c>
    </row>
    <row r="113" spans="1:13" ht="26.25" customHeight="1" x14ac:dyDescent="0.25">
      <c r="A113" s="1"/>
      <c r="B113" s="52" t="s">
        <v>169</v>
      </c>
      <c r="C113" s="154">
        <v>902</v>
      </c>
      <c r="D113" s="25" t="s">
        <v>29</v>
      </c>
      <c r="E113" s="154" t="s">
        <v>119</v>
      </c>
      <c r="F113" s="154"/>
      <c r="G113" s="101">
        <f>G114+G115</f>
        <v>50</v>
      </c>
      <c r="H113" s="101">
        <f t="shared" ref="H113:K113" si="69">H114+H115</f>
        <v>0</v>
      </c>
      <c r="I113" s="101">
        <f t="shared" si="69"/>
        <v>50</v>
      </c>
      <c r="J113" s="101">
        <f t="shared" si="69"/>
        <v>0</v>
      </c>
      <c r="K113" s="101">
        <f t="shared" si="69"/>
        <v>50</v>
      </c>
      <c r="L113" s="101">
        <f t="shared" ref="L113:M113" si="70">L114+L115</f>
        <v>0</v>
      </c>
      <c r="M113" s="71">
        <f t="shared" si="70"/>
        <v>50</v>
      </c>
    </row>
    <row r="114" spans="1:13" ht="36" customHeight="1" x14ac:dyDescent="0.25">
      <c r="A114" s="1"/>
      <c r="B114" s="50" t="s">
        <v>85</v>
      </c>
      <c r="C114" s="152">
        <v>902</v>
      </c>
      <c r="D114" s="23" t="s">
        <v>29</v>
      </c>
      <c r="E114" s="152" t="s">
        <v>119</v>
      </c>
      <c r="F114" s="152" t="s">
        <v>137</v>
      </c>
      <c r="G114" s="100">
        <v>50</v>
      </c>
      <c r="I114" s="96">
        <f>G114+H114</f>
        <v>50</v>
      </c>
      <c r="J114" s="97"/>
      <c r="K114" s="95">
        <f>I114+J114</f>
        <v>50</v>
      </c>
      <c r="L114" s="98"/>
      <c r="M114" s="16">
        <f>K114+L114</f>
        <v>50</v>
      </c>
    </row>
    <row r="115" spans="1:13" ht="59.25" hidden="1" customHeight="1" x14ac:dyDescent="0.25">
      <c r="A115" s="1"/>
      <c r="B115" s="50" t="s">
        <v>122</v>
      </c>
      <c r="C115" s="152">
        <v>902</v>
      </c>
      <c r="D115" s="23" t="s">
        <v>29</v>
      </c>
      <c r="E115" s="152" t="s">
        <v>119</v>
      </c>
      <c r="F115" s="152" t="s">
        <v>81</v>
      </c>
      <c r="G115" s="100"/>
      <c r="I115" s="96"/>
      <c r="J115" s="97"/>
      <c r="K115" s="95">
        <f>I115+J115</f>
        <v>0</v>
      </c>
      <c r="L115" s="98"/>
      <c r="M115" s="16">
        <f>K115+L115</f>
        <v>0</v>
      </c>
    </row>
    <row r="116" spans="1:13" ht="29.25" customHeight="1" x14ac:dyDescent="0.25">
      <c r="A116" s="1"/>
      <c r="B116" s="52" t="s">
        <v>170</v>
      </c>
      <c r="C116" s="154">
        <v>901</v>
      </c>
      <c r="D116" s="25" t="s">
        <v>29</v>
      </c>
      <c r="E116" s="154" t="s">
        <v>67</v>
      </c>
      <c r="F116" s="154"/>
      <c r="G116" s="101">
        <f>G117</f>
        <v>25</v>
      </c>
      <c r="H116" s="101">
        <f t="shared" ref="H116:M116" si="71">H117</f>
        <v>0</v>
      </c>
      <c r="I116" s="101">
        <f t="shared" si="71"/>
        <v>25</v>
      </c>
      <c r="J116" s="101">
        <f t="shared" si="71"/>
        <v>0</v>
      </c>
      <c r="K116" s="101">
        <f t="shared" si="71"/>
        <v>25</v>
      </c>
      <c r="L116" s="101">
        <f t="shared" si="71"/>
        <v>0</v>
      </c>
      <c r="M116" s="71">
        <f t="shared" si="71"/>
        <v>25</v>
      </c>
    </row>
    <row r="117" spans="1:13" ht="35.25" customHeight="1" x14ac:dyDescent="0.25">
      <c r="A117" s="1"/>
      <c r="B117" s="50" t="s">
        <v>85</v>
      </c>
      <c r="C117" s="152">
        <v>901</v>
      </c>
      <c r="D117" s="23" t="s">
        <v>29</v>
      </c>
      <c r="E117" s="152" t="s">
        <v>67</v>
      </c>
      <c r="F117" s="152" t="s">
        <v>137</v>
      </c>
      <c r="G117" s="100">
        <v>25</v>
      </c>
      <c r="I117" s="96">
        <f>G117+H117</f>
        <v>25</v>
      </c>
      <c r="J117" s="97"/>
      <c r="K117" s="95">
        <f>I117+J117</f>
        <v>25</v>
      </c>
      <c r="L117" s="98"/>
      <c r="M117" s="16">
        <f>K117+L117</f>
        <v>25</v>
      </c>
    </row>
    <row r="118" spans="1:13" ht="17.25" customHeight="1" x14ac:dyDescent="0.25">
      <c r="A118" s="1"/>
      <c r="B118" s="53" t="s">
        <v>194</v>
      </c>
      <c r="C118" s="150">
        <v>902</v>
      </c>
      <c r="D118" s="21" t="s">
        <v>195</v>
      </c>
      <c r="E118" s="150"/>
      <c r="F118" s="150"/>
      <c r="G118" s="99">
        <f>G119+G123+G134+G137+G140+G146+G149+G152+G155</f>
        <v>30067.4</v>
      </c>
      <c r="H118" s="99">
        <f t="shared" ref="H118:K118" si="72">H119+H123+H134+H137+H140+H146+H149+H152+H155</f>
        <v>4642.3</v>
      </c>
      <c r="I118" s="99">
        <f t="shared" si="72"/>
        <v>34709.699999999997</v>
      </c>
      <c r="J118" s="99">
        <f t="shared" si="72"/>
        <v>442.7</v>
      </c>
      <c r="K118" s="99">
        <f t="shared" si="72"/>
        <v>35152.400000000001</v>
      </c>
      <c r="L118" s="99">
        <f>L119+L123+L134+L137+L140+L146+L149+L152+L155</f>
        <v>-1588.3999999999999</v>
      </c>
      <c r="M118" s="68">
        <f>M119+M123+M134+M137+M140+M146+M149+M152+M155</f>
        <v>33564</v>
      </c>
    </row>
    <row r="119" spans="1:13" ht="17.25" customHeight="1" x14ac:dyDescent="0.25">
      <c r="A119" s="1"/>
      <c r="B119" s="52" t="s">
        <v>171</v>
      </c>
      <c r="C119" s="154">
        <v>902</v>
      </c>
      <c r="D119" s="25" t="s">
        <v>56</v>
      </c>
      <c r="E119" s="154" t="s">
        <v>74</v>
      </c>
      <c r="F119" s="154"/>
      <c r="G119" s="99">
        <f>G120+G121</f>
        <v>50</v>
      </c>
      <c r="H119" s="99">
        <f t="shared" ref="H119:M119" si="73">H120+H121</f>
        <v>0</v>
      </c>
      <c r="I119" s="99">
        <f t="shared" si="73"/>
        <v>50</v>
      </c>
      <c r="J119" s="99">
        <f t="shared" si="73"/>
        <v>0</v>
      </c>
      <c r="K119" s="99">
        <f t="shared" si="73"/>
        <v>50</v>
      </c>
      <c r="L119" s="99">
        <f t="shared" si="73"/>
        <v>0</v>
      </c>
      <c r="M119" s="7">
        <f t="shared" si="73"/>
        <v>50</v>
      </c>
    </row>
    <row r="120" spans="1:13" ht="35.25" customHeight="1" x14ac:dyDescent="0.25">
      <c r="A120" s="1"/>
      <c r="B120" s="50" t="s">
        <v>85</v>
      </c>
      <c r="C120" s="152">
        <v>902</v>
      </c>
      <c r="D120" s="23" t="s">
        <v>56</v>
      </c>
      <c r="E120" s="152" t="s">
        <v>74</v>
      </c>
      <c r="F120" s="152" t="s">
        <v>137</v>
      </c>
      <c r="G120" s="100">
        <v>50</v>
      </c>
      <c r="I120" s="96">
        <f>G120+H120</f>
        <v>50</v>
      </c>
      <c r="J120" s="97"/>
      <c r="K120" s="95">
        <f>I120+J120</f>
        <v>50</v>
      </c>
      <c r="L120" s="98">
        <v>-50</v>
      </c>
      <c r="M120" s="16">
        <f>K120+L120</f>
        <v>0</v>
      </c>
    </row>
    <row r="121" spans="1:13" ht="14.25" customHeight="1" x14ac:dyDescent="0.25">
      <c r="A121" s="1"/>
      <c r="B121" s="49" t="s">
        <v>113</v>
      </c>
      <c r="C121" s="151">
        <v>902</v>
      </c>
      <c r="D121" s="22" t="s">
        <v>56</v>
      </c>
      <c r="E121" s="151" t="s">
        <v>74</v>
      </c>
      <c r="F121" s="151" t="s">
        <v>51</v>
      </c>
      <c r="G121" s="100">
        <f>G122</f>
        <v>0</v>
      </c>
      <c r="I121" s="96"/>
      <c r="J121" s="97"/>
      <c r="K121" s="95"/>
      <c r="L121" s="98">
        <v>50</v>
      </c>
      <c r="M121" s="16">
        <f t="shared" ref="M121:M122" si="74">K121+L121</f>
        <v>50</v>
      </c>
    </row>
    <row r="122" spans="1:13" ht="15" customHeight="1" x14ac:dyDescent="0.25">
      <c r="A122" s="1"/>
      <c r="B122" s="50" t="s">
        <v>2</v>
      </c>
      <c r="C122" s="152">
        <v>902</v>
      </c>
      <c r="D122" s="23" t="s">
        <v>56</v>
      </c>
      <c r="E122" s="152" t="s">
        <v>74</v>
      </c>
      <c r="F122" s="152" t="s">
        <v>135</v>
      </c>
      <c r="G122" s="100"/>
      <c r="I122" s="96"/>
      <c r="J122" s="97"/>
      <c r="K122" s="95"/>
      <c r="L122" s="98">
        <v>50</v>
      </c>
      <c r="M122" s="16">
        <f t="shared" si="74"/>
        <v>50</v>
      </c>
    </row>
    <row r="123" spans="1:13" ht="14.25" customHeight="1" x14ac:dyDescent="0.25">
      <c r="A123" s="1"/>
      <c r="B123" s="56" t="s">
        <v>172</v>
      </c>
      <c r="C123" s="158">
        <v>901</v>
      </c>
      <c r="D123" s="27" t="s">
        <v>35</v>
      </c>
      <c r="E123" s="158"/>
      <c r="F123" s="158"/>
      <c r="G123" s="99">
        <f>G124+G127+G131</f>
        <v>662</v>
      </c>
      <c r="H123" s="99">
        <f t="shared" ref="H123:K123" si="75">H124+H127+H131</f>
        <v>0</v>
      </c>
      <c r="I123" s="99">
        <f t="shared" si="75"/>
        <v>662</v>
      </c>
      <c r="J123" s="99">
        <f>J124+J127+J131</f>
        <v>148.19999999999999</v>
      </c>
      <c r="K123" s="99">
        <f t="shared" si="75"/>
        <v>810.2</v>
      </c>
      <c r="L123" s="99">
        <f>L124+L127+L131</f>
        <v>0</v>
      </c>
      <c r="M123" s="76">
        <f>M124+M127+M131</f>
        <v>810.2</v>
      </c>
    </row>
    <row r="124" spans="1:13" ht="26.25" customHeight="1" x14ac:dyDescent="0.25">
      <c r="A124" s="1"/>
      <c r="B124" s="85" t="s">
        <v>173</v>
      </c>
      <c r="C124" s="159">
        <v>901</v>
      </c>
      <c r="D124" s="86" t="s">
        <v>35</v>
      </c>
      <c r="E124" s="86" t="s">
        <v>313</v>
      </c>
      <c r="F124" s="159"/>
      <c r="G124" s="101">
        <f>G125</f>
        <v>516.29999999999995</v>
      </c>
      <c r="H124" s="101">
        <f t="shared" ref="H124:M124" si="76">H125</f>
        <v>0</v>
      </c>
      <c r="I124" s="101">
        <f t="shared" si="76"/>
        <v>516.29999999999995</v>
      </c>
      <c r="J124" s="101">
        <f t="shared" si="76"/>
        <v>148.19999999999999</v>
      </c>
      <c r="K124" s="101">
        <f t="shared" si="76"/>
        <v>664.5</v>
      </c>
      <c r="L124" s="101">
        <f t="shared" si="76"/>
        <v>0</v>
      </c>
      <c r="M124" s="87">
        <f t="shared" si="76"/>
        <v>664.5</v>
      </c>
    </row>
    <row r="125" spans="1:13" ht="36" customHeight="1" x14ac:dyDescent="0.25">
      <c r="A125" s="1"/>
      <c r="B125" s="49" t="s">
        <v>23</v>
      </c>
      <c r="C125" s="151">
        <v>901</v>
      </c>
      <c r="D125" s="22" t="s">
        <v>35</v>
      </c>
      <c r="E125" s="22" t="s">
        <v>313</v>
      </c>
      <c r="F125" s="151" t="s">
        <v>17</v>
      </c>
      <c r="G125" s="100">
        <f>G126</f>
        <v>516.29999999999995</v>
      </c>
      <c r="I125" s="96">
        <f>G125+H125</f>
        <v>516.29999999999995</v>
      </c>
      <c r="J125" s="97">
        <f>J126</f>
        <v>148.19999999999999</v>
      </c>
      <c r="K125" s="95">
        <f>I125+J125</f>
        <v>664.5</v>
      </c>
      <c r="L125" s="98">
        <f>L126</f>
        <v>0</v>
      </c>
      <c r="M125" s="16">
        <f>K125+L125</f>
        <v>664.5</v>
      </c>
    </row>
    <row r="126" spans="1:13" ht="36" customHeight="1" x14ac:dyDescent="0.25">
      <c r="A126" s="1"/>
      <c r="B126" s="50" t="s">
        <v>85</v>
      </c>
      <c r="C126" s="151">
        <v>901</v>
      </c>
      <c r="D126" s="23" t="s">
        <v>35</v>
      </c>
      <c r="E126" s="22" t="s">
        <v>313</v>
      </c>
      <c r="F126" s="152" t="s">
        <v>137</v>
      </c>
      <c r="G126" s="100">
        <v>516.29999999999995</v>
      </c>
      <c r="I126" s="96">
        <f>G126+H126</f>
        <v>516.29999999999995</v>
      </c>
      <c r="J126" s="97">
        <v>148.19999999999999</v>
      </c>
      <c r="K126" s="95">
        <f>I126+J126</f>
        <v>664.5</v>
      </c>
      <c r="L126" s="98"/>
      <c r="M126" s="16">
        <f>K126+L126</f>
        <v>664.5</v>
      </c>
    </row>
    <row r="127" spans="1:13" ht="36.75" customHeight="1" x14ac:dyDescent="0.25">
      <c r="A127" s="1"/>
      <c r="B127" s="85" t="s">
        <v>174</v>
      </c>
      <c r="C127" s="159">
        <v>901</v>
      </c>
      <c r="D127" s="86" t="s">
        <v>35</v>
      </c>
      <c r="E127" s="159" t="s">
        <v>134</v>
      </c>
      <c r="F127" s="159"/>
      <c r="G127" s="101">
        <f>G128</f>
        <v>95.7</v>
      </c>
      <c r="H127" s="101">
        <f t="shared" ref="H127:M127" si="77">H128</f>
        <v>0</v>
      </c>
      <c r="I127" s="101">
        <f t="shared" si="77"/>
        <v>95.7</v>
      </c>
      <c r="J127" s="101">
        <f t="shared" si="77"/>
        <v>0</v>
      </c>
      <c r="K127" s="101">
        <f t="shared" si="77"/>
        <v>95.7</v>
      </c>
      <c r="L127" s="101">
        <f t="shared" si="77"/>
        <v>0</v>
      </c>
      <c r="M127" s="87">
        <f t="shared" si="77"/>
        <v>95.7</v>
      </c>
    </row>
    <row r="128" spans="1:13" ht="27" customHeight="1" x14ac:dyDescent="0.25">
      <c r="A128" s="1"/>
      <c r="B128" s="49" t="s">
        <v>94</v>
      </c>
      <c r="C128" s="151">
        <v>901</v>
      </c>
      <c r="D128" s="22" t="s">
        <v>35</v>
      </c>
      <c r="E128" s="151" t="s">
        <v>134</v>
      </c>
      <c r="F128" s="151" t="s">
        <v>103</v>
      </c>
      <c r="G128" s="100">
        <f>G129+G130</f>
        <v>95.7</v>
      </c>
      <c r="I128" s="96">
        <f>G128+H128</f>
        <v>95.7</v>
      </c>
      <c r="J128" s="97"/>
      <c r="K128" s="95">
        <f>I128+J128</f>
        <v>95.7</v>
      </c>
      <c r="L128" s="98"/>
      <c r="M128" s="16">
        <f>K128+L128</f>
        <v>95.7</v>
      </c>
    </row>
    <row r="129" spans="1:13" ht="24" customHeight="1" x14ac:dyDescent="0.25">
      <c r="A129" s="1"/>
      <c r="B129" s="50" t="s">
        <v>49</v>
      </c>
      <c r="C129" s="151">
        <v>901</v>
      </c>
      <c r="D129" s="23" t="s">
        <v>35</v>
      </c>
      <c r="E129" s="152" t="s">
        <v>134</v>
      </c>
      <c r="F129" s="152" t="s">
        <v>47</v>
      </c>
      <c r="G129" s="100">
        <v>73.5</v>
      </c>
      <c r="I129" s="96">
        <f t="shared" ref="I129:I130" si="78">G129+H129</f>
        <v>73.5</v>
      </c>
      <c r="J129" s="97"/>
      <c r="K129" s="95">
        <f t="shared" ref="K129:K130" si="79">I129+J129</f>
        <v>73.5</v>
      </c>
      <c r="L129" s="98"/>
      <c r="M129" s="16">
        <f t="shared" ref="M129:M130" si="80">K129+L129</f>
        <v>73.5</v>
      </c>
    </row>
    <row r="130" spans="1:13" ht="49.5" customHeight="1" x14ac:dyDescent="0.25">
      <c r="A130" s="1"/>
      <c r="B130" s="50" t="s">
        <v>92</v>
      </c>
      <c r="C130" s="151">
        <v>901</v>
      </c>
      <c r="D130" s="23" t="s">
        <v>35</v>
      </c>
      <c r="E130" s="152" t="s">
        <v>134</v>
      </c>
      <c r="F130" s="152" t="s">
        <v>136</v>
      </c>
      <c r="G130" s="100">
        <v>22.2</v>
      </c>
      <c r="I130" s="96">
        <f t="shared" si="78"/>
        <v>22.2</v>
      </c>
      <c r="J130" s="97"/>
      <c r="K130" s="95">
        <f t="shared" si="79"/>
        <v>22.2</v>
      </c>
      <c r="L130" s="98"/>
      <c r="M130" s="16">
        <f t="shared" si="80"/>
        <v>22.2</v>
      </c>
    </row>
    <row r="131" spans="1:13" ht="15" customHeight="1" x14ac:dyDescent="0.25">
      <c r="A131" s="1"/>
      <c r="B131" s="85" t="s">
        <v>175</v>
      </c>
      <c r="C131" s="159">
        <v>901</v>
      </c>
      <c r="D131" s="86" t="s">
        <v>35</v>
      </c>
      <c r="E131" s="159" t="s">
        <v>99</v>
      </c>
      <c r="F131" s="159"/>
      <c r="G131" s="101">
        <f>G132</f>
        <v>50</v>
      </c>
      <c r="H131" s="101">
        <f t="shared" ref="H131:M131" si="81">H132</f>
        <v>0</v>
      </c>
      <c r="I131" s="101">
        <f t="shared" si="81"/>
        <v>50</v>
      </c>
      <c r="J131" s="101">
        <f t="shared" si="81"/>
        <v>0</v>
      </c>
      <c r="K131" s="101">
        <f t="shared" si="81"/>
        <v>50</v>
      </c>
      <c r="L131" s="101">
        <f t="shared" si="81"/>
        <v>0</v>
      </c>
      <c r="M131" s="87">
        <f t="shared" si="81"/>
        <v>50</v>
      </c>
    </row>
    <row r="132" spans="1:13" ht="36" customHeight="1" x14ac:dyDescent="0.25">
      <c r="A132" s="1"/>
      <c r="B132" s="49" t="s">
        <v>23</v>
      </c>
      <c r="C132" s="151">
        <v>901</v>
      </c>
      <c r="D132" s="22" t="s">
        <v>35</v>
      </c>
      <c r="E132" s="151" t="s">
        <v>99</v>
      </c>
      <c r="F132" s="151" t="s">
        <v>17</v>
      </c>
      <c r="G132" s="100">
        <v>50</v>
      </c>
      <c r="I132" s="96">
        <f>G132+H132</f>
        <v>50</v>
      </c>
      <c r="J132" s="97"/>
      <c r="K132" s="95">
        <f>I132+J132</f>
        <v>50</v>
      </c>
      <c r="L132" s="98"/>
      <c r="M132" s="16">
        <f>K132+L132</f>
        <v>50</v>
      </c>
    </row>
    <row r="133" spans="1:13" ht="33.75" customHeight="1" x14ac:dyDescent="0.25">
      <c r="A133" s="1"/>
      <c r="B133" s="50" t="s">
        <v>85</v>
      </c>
      <c r="C133" s="151">
        <v>901</v>
      </c>
      <c r="D133" s="23" t="s">
        <v>35</v>
      </c>
      <c r="E133" s="152" t="s">
        <v>99</v>
      </c>
      <c r="F133" s="152" t="s">
        <v>137</v>
      </c>
      <c r="G133" s="100">
        <v>50</v>
      </c>
      <c r="I133" s="96">
        <f>G133+H133</f>
        <v>50</v>
      </c>
      <c r="J133" s="97"/>
      <c r="K133" s="95">
        <f>I133+J133</f>
        <v>50</v>
      </c>
      <c r="L133" s="98"/>
      <c r="M133" s="16">
        <f>K133+L133</f>
        <v>50</v>
      </c>
    </row>
    <row r="134" spans="1:13" ht="15" customHeight="1" x14ac:dyDescent="0.25">
      <c r="A134" s="1"/>
      <c r="B134" s="52" t="s">
        <v>176</v>
      </c>
      <c r="C134" s="154">
        <v>901</v>
      </c>
      <c r="D134" s="25" t="s">
        <v>235</v>
      </c>
      <c r="E134" s="154" t="s">
        <v>14</v>
      </c>
      <c r="F134" s="154"/>
      <c r="G134" s="101">
        <f>G135</f>
        <v>502.4</v>
      </c>
      <c r="H134" s="101">
        <f t="shared" ref="H134:M134" si="82">H135</f>
        <v>0</v>
      </c>
      <c r="I134" s="101">
        <f t="shared" si="82"/>
        <v>502.4</v>
      </c>
      <c r="J134" s="101">
        <f t="shared" si="82"/>
        <v>0</v>
      </c>
      <c r="K134" s="101">
        <f t="shared" si="82"/>
        <v>502.4</v>
      </c>
      <c r="L134" s="101">
        <f t="shared" si="82"/>
        <v>0</v>
      </c>
      <c r="M134" s="71">
        <f t="shared" si="82"/>
        <v>502.4</v>
      </c>
    </row>
    <row r="135" spans="1:13" ht="14.25" customHeight="1" x14ac:dyDescent="0.25">
      <c r="A135" s="1"/>
      <c r="B135" s="49" t="s">
        <v>22</v>
      </c>
      <c r="C135" s="151">
        <v>901</v>
      </c>
      <c r="D135" s="22" t="s">
        <v>235</v>
      </c>
      <c r="E135" s="151" t="s">
        <v>14</v>
      </c>
      <c r="F135" s="151" t="s">
        <v>131</v>
      </c>
      <c r="G135" s="100">
        <f>G136</f>
        <v>502.4</v>
      </c>
      <c r="I135" s="96">
        <f>G135+H135</f>
        <v>502.4</v>
      </c>
      <c r="J135" s="97"/>
      <c r="K135" s="95">
        <f>I135+J135</f>
        <v>502.4</v>
      </c>
      <c r="L135" s="98"/>
      <c r="M135" s="16">
        <f>K135+L135</f>
        <v>502.4</v>
      </c>
    </row>
    <row r="136" spans="1:13" ht="51" customHeight="1" x14ac:dyDescent="0.25">
      <c r="A136" s="1"/>
      <c r="B136" s="50" t="s">
        <v>8</v>
      </c>
      <c r="C136" s="151">
        <v>901</v>
      </c>
      <c r="D136" s="23" t="s">
        <v>235</v>
      </c>
      <c r="E136" s="152" t="s">
        <v>14</v>
      </c>
      <c r="F136" s="152" t="s">
        <v>93</v>
      </c>
      <c r="G136" s="100">
        <v>502.4</v>
      </c>
      <c r="I136" s="96">
        <f>G136+H136</f>
        <v>502.4</v>
      </c>
      <c r="J136" s="97"/>
      <c r="K136" s="95">
        <f>I136+J136</f>
        <v>502.4</v>
      </c>
      <c r="L136" s="98"/>
      <c r="M136" s="16">
        <f>K136+L136</f>
        <v>502.4</v>
      </c>
    </row>
    <row r="137" spans="1:13" ht="15" customHeight="1" x14ac:dyDescent="0.25">
      <c r="A137" s="1"/>
      <c r="B137" s="52" t="s">
        <v>177</v>
      </c>
      <c r="C137" s="154">
        <v>902</v>
      </c>
      <c r="D137" s="25" t="s">
        <v>4</v>
      </c>
      <c r="E137" s="154" t="s">
        <v>13</v>
      </c>
      <c r="F137" s="154"/>
      <c r="G137" s="99">
        <f>G138</f>
        <v>9592.5</v>
      </c>
      <c r="H137" s="99">
        <f t="shared" ref="H137:M137" si="83">H138</f>
        <v>4642.3</v>
      </c>
      <c r="I137" s="99">
        <f t="shared" si="83"/>
        <v>14234.8</v>
      </c>
      <c r="J137" s="99">
        <f t="shared" si="83"/>
        <v>291.5</v>
      </c>
      <c r="K137" s="99">
        <f t="shared" si="83"/>
        <v>14526.3</v>
      </c>
      <c r="L137" s="99">
        <f t="shared" si="83"/>
        <v>-2022</v>
      </c>
      <c r="M137" s="7">
        <f t="shared" si="83"/>
        <v>12504.3</v>
      </c>
    </row>
    <row r="138" spans="1:13" ht="36" customHeight="1" x14ac:dyDescent="0.25">
      <c r="A138" s="1"/>
      <c r="B138" s="49" t="s">
        <v>23</v>
      </c>
      <c r="C138" s="151">
        <v>902</v>
      </c>
      <c r="D138" s="22" t="s">
        <v>4</v>
      </c>
      <c r="E138" s="151" t="s">
        <v>13</v>
      </c>
      <c r="F138" s="151" t="s">
        <v>17</v>
      </c>
      <c r="G138" s="100">
        <f>G139</f>
        <v>9592.5</v>
      </c>
      <c r="H138" s="95">
        <f>H139</f>
        <v>4642.3</v>
      </c>
      <c r="I138" s="96">
        <f>G138+H138</f>
        <v>14234.8</v>
      </c>
      <c r="J138" s="97">
        <f>J139</f>
        <v>291.5</v>
      </c>
      <c r="K138" s="95">
        <f>I138+J138</f>
        <v>14526.3</v>
      </c>
      <c r="L138" s="98">
        <f>-429.6-1592.4</f>
        <v>-2022</v>
      </c>
      <c r="M138" s="16">
        <f>K138+L138</f>
        <v>12504.3</v>
      </c>
    </row>
    <row r="139" spans="1:13" ht="35.25" customHeight="1" x14ac:dyDescent="0.25">
      <c r="A139" s="1"/>
      <c r="B139" s="50" t="s">
        <v>85</v>
      </c>
      <c r="C139" s="151">
        <v>902</v>
      </c>
      <c r="D139" s="23" t="s">
        <v>4</v>
      </c>
      <c r="E139" s="152" t="s">
        <v>13</v>
      </c>
      <c r="F139" s="152" t="s">
        <v>137</v>
      </c>
      <c r="G139" s="100">
        <v>9592.5</v>
      </c>
      <c r="H139" s="95">
        <v>4642.3</v>
      </c>
      <c r="I139" s="96">
        <f>G139+H139</f>
        <v>14234.8</v>
      </c>
      <c r="J139" s="97">
        <v>291.5</v>
      </c>
      <c r="K139" s="95">
        <f>I139+J139</f>
        <v>14526.3</v>
      </c>
      <c r="L139" s="98">
        <v>-2022</v>
      </c>
      <c r="M139" s="16">
        <f>K139+L139</f>
        <v>12504.3</v>
      </c>
    </row>
    <row r="140" spans="1:13" ht="27.75" customHeight="1" x14ac:dyDescent="0.25">
      <c r="A140" s="1"/>
      <c r="B140" s="52" t="s">
        <v>213</v>
      </c>
      <c r="C140" s="154">
        <v>902</v>
      </c>
      <c r="D140" s="25" t="s">
        <v>4</v>
      </c>
      <c r="E140" s="25" t="s">
        <v>57</v>
      </c>
      <c r="F140" s="154"/>
      <c r="G140" s="99">
        <f>G141+G144</f>
        <v>2337.1</v>
      </c>
      <c r="H140" s="99">
        <f t="shared" ref="H140:M140" si="84">H141+H144</f>
        <v>0</v>
      </c>
      <c r="I140" s="99">
        <f t="shared" si="84"/>
        <v>2337.1</v>
      </c>
      <c r="J140" s="99">
        <f t="shared" si="84"/>
        <v>0</v>
      </c>
      <c r="K140" s="99">
        <f t="shared" si="84"/>
        <v>2337.1</v>
      </c>
      <c r="L140" s="99">
        <f t="shared" si="84"/>
        <v>259.7</v>
      </c>
      <c r="M140" s="7">
        <f t="shared" si="84"/>
        <v>2596.7999999999997</v>
      </c>
    </row>
    <row r="141" spans="1:13" ht="24" customHeight="1" x14ac:dyDescent="0.25">
      <c r="A141" s="1"/>
      <c r="B141" s="49" t="s">
        <v>63</v>
      </c>
      <c r="C141" s="151">
        <v>902</v>
      </c>
      <c r="D141" s="22" t="s">
        <v>4</v>
      </c>
      <c r="E141" s="160" t="s">
        <v>70</v>
      </c>
      <c r="F141" s="151" t="s">
        <v>0</v>
      </c>
      <c r="G141" s="100">
        <f>G142</f>
        <v>2337.1</v>
      </c>
      <c r="I141" s="96">
        <f t="shared" ref="I141:I145" si="85">G141+H141</f>
        <v>2337.1</v>
      </c>
      <c r="J141" s="97"/>
      <c r="K141" s="95">
        <f t="shared" ref="K141:K145" si="86">I141+J141</f>
        <v>2337.1</v>
      </c>
      <c r="L141" s="98">
        <f>L142</f>
        <v>259.7</v>
      </c>
      <c r="M141" s="16">
        <f t="shared" ref="M141:M145" si="87">K141+L141</f>
        <v>2596.7999999999997</v>
      </c>
    </row>
    <row r="142" spans="1:13" ht="15" customHeight="1" x14ac:dyDescent="0.25">
      <c r="A142" s="1"/>
      <c r="B142" s="49" t="s">
        <v>106</v>
      </c>
      <c r="C142" s="151">
        <v>902</v>
      </c>
      <c r="D142" s="22" t="s">
        <v>4</v>
      </c>
      <c r="E142" s="160" t="s">
        <v>70</v>
      </c>
      <c r="F142" s="151" t="s">
        <v>111</v>
      </c>
      <c r="G142" s="100">
        <f>G143</f>
        <v>2337.1</v>
      </c>
      <c r="I142" s="96">
        <f t="shared" si="85"/>
        <v>2337.1</v>
      </c>
      <c r="J142" s="97"/>
      <c r="K142" s="95">
        <f t="shared" si="86"/>
        <v>2337.1</v>
      </c>
      <c r="L142" s="98">
        <f>L143</f>
        <v>259.7</v>
      </c>
      <c r="M142" s="16">
        <f t="shared" si="87"/>
        <v>2596.7999999999997</v>
      </c>
    </row>
    <row r="143" spans="1:13" ht="36.75" customHeight="1" x14ac:dyDescent="0.25">
      <c r="A143" s="1"/>
      <c r="B143" s="50" t="s">
        <v>34</v>
      </c>
      <c r="C143" s="151">
        <v>902</v>
      </c>
      <c r="D143" s="23" t="s">
        <v>4</v>
      </c>
      <c r="E143" s="161" t="s">
        <v>70</v>
      </c>
      <c r="F143" s="152" t="s">
        <v>83</v>
      </c>
      <c r="G143" s="100">
        <v>2337.1</v>
      </c>
      <c r="I143" s="96">
        <f t="shared" si="85"/>
        <v>2337.1</v>
      </c>
      <c r="J143" s="97"/>
      <c r="K143" s="95">
        <f t="shared" si="86"/>
        <v>2337.1</v>
      </c>
      <c r="L143" s="98">
        <v>259.7</v>
      </c>
      <c r="M143" s="16">
        <f t="shared" si="87"/>
        <v>2596.7999999999997</v>
      </c>
    </row>
    <row r="144" spans="1:13" ht="15" hidden="1" customHeight="1" x14ac:dyDescent="0.25">
      <c r="A144" s="1"/>
      <c r="B144" s="49" t="s">
        <v>113</v>
      </c>
      <c r="C144" s="151">
        <v>902</v>
      </c>
      <c r="D144" s="22" t="s">
        <v>4</v>
      </c>
      <c r="E144" s="160" t="s">
        <v>70</v>
      </c>
      <c r="F144" s="151" t="s">
        <v>51</v>
      </c>
      <c r="G144" s="100">
        <f>G145</f>
        <v>0</v>
      </c>
      <c r="I144" s="96">
        <f t="shared" si="85"/>
        <v>0</v>
      </c>
      <c r="J144" s="97"/>
      <c r="K144" s="95">
        <f t="shared" si="86"/>
        <v>0</v>
      </c>
      <c r="L144" s="98"/>
      <c r="M144" s="16">
        <f t="shared" si="87"/>
        <v>0</v>
      </c>
    </row>
    <row r="145" spans="1:13" ht="47.25" hidden="1" customHeight="1" x14ac:dyDescent="0.25">
      <c r="A145" s="1"/>
      <c r="B145" s="50" t="s">
        <v>53</v>
      </c>
      <c r="C145" s="151">
        <v>902</v>
      </c>
      <c r="D145" s="23" t="s">
        <v>4</v>
      </c>
      <c r="E145" s="161" t="s">
        <v>70</v>
      </c>
      <c r="F145" s="152" t="s">
        <v>24</v>
      </c>
      <c r="G145" s="100">
        <v>0</v>
      </c>
      <c r="I145" s="96">
        <f t="shared" si="85"/>
        <v>0</v>
      </c>
      <c r="J145" s="97"/>
      <c r="K145" s="95">
        <f t="shared" si="86"/>
        <v>0</v>
      </c>
      <c r="L145" s="98"/>
      <c r="M145" s="16">
        <f t="shared" si="87"/>
        <v>0</v>
      </c>
    </row>
    <row r="146" spans="1:13" ht="28.5" customHeight="1" x14ac:dyDescent="0.25">
      <c r="A146" s="1"/>
      <c r="B146" s="52" t="s">
        <v>251</v>
      </c>
      <c r="C146" s="154">
        <v>902</v>
      </c>
      <c r="D146" s="25" t="s">
        <v>4</v>
      </c>
      <c r="E146" s="25" t="s">
        <v>265</v>
      </c>
      <c r="F146" s="154"/>
      <c r="G146" s="99">
        <f>G147</f>
        <v>16823.400000000001</v>
      </c>
      <c r="H146" s="99">
        <f t="shared" ref="H146:M146" si="88">H147</f>
        <v>0</v>
      </c>
      <c r="I146" s="99">
        <f t="shared" si="88"/>
        <v>16823.400000000001</v>
      </c>
      <c r="J146" s="99">
        <f t="shared" si="88"/>
        <v>0</v>
      </c>
      <c r="K146" s="99">
        <f t="shared" si="88"/>
        <v>16823.400000000001</v>
      </c>
      <c r="L146" s="99">
        <f t="shared" si="88"/>
        <v>169.9</v>
      </c>
      <c r="M146" s="7">
        <f t="shared" si="88"/>
        <v>16993.300000000003</v>
      </c>
    </row>
    <row r="147" spans="1:13" ht="24" customHeight="1" x14ac:dyDescent="0.25">
      <c r="A147" s="1"/>
      <c r="B147" s="49" t="s">
        <v>63</v>
      </c>
      <c r="C147" s="151">
        <v>902</v>
      </c>
      <c r="D147" s="22" t="s">
        <v>4</v>
      </c>
      <c r="E147" s="22" t="s">
        <v>265</v>
      </c>
      <c r="F147" s="151" t="s">
        <v>0</v>
      </c>
      <c r="G147" s="100">
        <f>G148</f>
        <v>16823.400000000001</v>
      </c>
      <c r="I147" s="96">
        <f>G147+H147</f>
        <v>16823.400000000001</v>
      </c>
      <c r="J147" s="97"/>
      <c r="K147" s="95">
        <f>I147+J147</f>
        <v>16823.400000000001</v>
      </c>
      <c r="L147" s="98">
        <v>169.9</v>
      </c>
      <c r="M147" s="16">
        <f>K147+L147</f>
        <v>16993.300000000003</v>
      </c>
    </row>
    <row r="148" spans="1:13" ht="34.5" customHeight="1" x14ac:dyDescent="0.25">
      <c r="A148" s="1"/>
      <c r="B148" s="50" t="s">
        <v>34</v>
      </c>
      <c r="C148" s="151">
        <v>902</v>
      </c>
      <c r="D148" s="23" t="s">
        <v>4</v>
      </c>
      <c r="E148" s="22" t="s">
        <v>265</v>
      </c>
      <c r="F148" s="152" t="s">
        <v>83</v>
      </c>
      <c r="G148" s="100">
        <v>16823.400000000001</v>
      </c>
      <c r="I148" s="96">
        <f>G148+H148</f>
        <v>16823.400000000001</v>
      </c>
      <c r="J148" s="97"/>
      <c r="K148" s="95">
        <f>I148+J148</f>
        <v>16823.400000000001</v>
      </c>
      <c r="L148" s="98">
        <v>169.9</v>
      </c>
      <c r="M148" s="16">
        <f>K148+L148</f>
        <v>16993.300000000003</v>
      </c>
    </row>
    <row r="149" spans="1:13" ht="50.25" hidden="1" customHeight="1" x14ac:dyDescent="0.25">
      <c r="A149" s="1"/>
      <c r="B149" s="52" t="s">
        <v>178</v>
      </c>
      <c r="C149" s="154">
        <v>901</v>
      </c>
      <c r="D149" s="25" t="s">
        <v>78</v>
      </c>
      <c r="E149" s="154" t="s">
        <v>3</v>
      </c>
      <c r="F149" s="154"/>
      <c r="G149" s="99">
        <f>G150</f>
        <v>0</v>
      </c>
      <c r="H149" s="99">
        <f t="shared" ref="H149:M149" si="89">H150</f>
        <v>0</v>
      </c>
      <c r="I149" s="99">
        <f t="shared" si="89"/>
        <v>0</v>
      </c>
      <c r="J149" s="99">
        <f t="shared" si="89"/>
        <v>0</v>
      </c>
      <c r="K149" s="99">
        <f t="shared" si="89"/>
        <v>0</v>
      </c>
      <c r="L149" s="99">
        <f t="shared" si="89"/>
        <v>0</v>
      </c>
      <c r="M149" s="36">
        <f t="shared" si="89"/>
        <v>0</v>
      </c>
    </row>
    <row r="150" spans="1:13" ht="39" hidden="1" customHeight="1" x14ac:dyDescent="0.25">
      <c r="A150" s="1"/>
      <c r="B150" s="49" t="s">
        <v>23</v>
      </c>
      <c r="C150" s="151">
        <v>901</v>
      </c>
      <c r="D150" s="22" t="s">
        <v>78</v>
      </c>
      <c r="E150" s="151" t="s">
        <v>3</v>
      </c>
      <c r="F150" s="151" t="s">
        <v>17</v>
      </c>
      <c r="G150" s="100">
        <f>G151</f>
        <v>0</v>
      </c>
      <c r="I150" s="96">
        <f>G150+H150</f>
        <v>0</v>
      </c>
      <c r="J150" s="97"/>
      <c r="K150" s="95">
        <f>I150+J150</f>
        <v>0</v>
      </c>
      <c r="L150" s="98"/>
      <c r="M150" s="16">
        <f>K150+L150</f>
        <v>0</v>
      </c>
    </row>
    <row r="151" spans="1:13" ht="33.75" hidden="1" customHeight="1" x14ac:dyDescent="0.25">
      <c r="A151" s="1"/>
      <c r="B151" s="50" t="s">
        <v>85</v>
      </c>
      <c r="C151" s="152">
        <v>901</v>
      </c>
      <c r="D151" s="23" t="s">
        <v>78</v>
      </c>
      <c r="E151" s="152" t="s">
        <v>3</v>
      </c>
      <c r="F151" s="152" t="s">
        <v>137</v>
      </c>
      <c r="G151" s="100">
        <v>0</v>
      </c>
      <c r="I151" s="96">
        <f>G151+H151</f>
        <v>0</v>
      </c>
      <c r="J151" s="97"/>
      <c r="K151" s="95">
        <f>I151+J151</f>
        <v>0</v>
      </c>
      <c r="L151" s="98"/>
      <c r="M151" s="16">
        <f>K151+L151</f>
        <v>0</v>
      </c>
    </row>
    <row r="152" spans="1:13" ht="28.5" customHeight="1" x14ac:dyDescent="0.25">
      <c r="A152" s="1"/>
      <c r="B152" s="52" t="s">
        <v>179</v>
      </c>
      <c r="C152" s="154">
        <v>901</v>
      </c>
      <c r="D152" s="25" t="s">
        <v>78</v>
      </c>
      <c r="E152" s="154" t="s">
        <v>123</v>
      </c>
      <c r="F152" s="154"/>
      <c r="G152" s="99">
        <f>G153</f>
        <v>50</v>
      </c>
      <c r="H152" s="99">
        <f t="shared" ref="H152:M152" si="90">H153</f>
        <v>0</v>
      </c>
      <c r="I152" s="99">
        <f t="shared" si="90"/>
        <v>50</v>
      </c>
      <c r="J152" s="99">
        <f t="shared" si="90"/>
        <v>0</v>
      </c>
      <c r="K152" s="99">
        <f t="shared" si="90"/>
        <v>50</v>
      </c>
      <c r="L152" s="99">
        <f t="shared" si="90"/>
        <v>0</v>
      </c>
      <c r="M152" s="7">
        <f t="shared" si="90"/>
        <v>50</v>
      </c>
    </row>
    <row r="153" spans="1:13" ht="36" customHeight="1" x14ac:dyDescent="0.25">
      <c r="A153" s="1"/>
      <c r="B153" s="49" t="s">
        <v>23</v>
      </c>
      <c r="C153" s="151">
        <v>901</v>
      </c>
      <c r="D153" s="22" t="s">
        <v>78</v>
      </c>
      <c r="E153" s="151" t="s">
        <v>123</v>
      </c>
      <c r="F153" s="151" t="s">
        <v>17</v>
      </c>
      <c r="G153" s="100">
        <f>G154</f>
        <v>50</v>
      </c>
      <c r="I153" s="96">
        <f>G153+H153</f>
        <v>50</v>
      </c>
      <c r="J153" s="97"/>
      <c r="K153" s="95">
        <f>I153+J153</f>
        <v>50</v>
      </c>
      <c r="L153" s="98"/>
      <c r="M153" s="16">
        <f>K153+L153</f>
        <v>50</v>
      </c>
    </row>
    <row r="154" spans="1:13" ht="40.5" customHeight="1" x14ac:dyDescent="0.25">
      <c r="A154" s="1"/>
      <c r="B154" s="50" t="s">
        <v>85</v>
      </c>
      <c r="C154" s="152">
        <v>901</v>
      </c>
      <c r="D154" s="23" t="s">
        <v>78</v>
      </c>
      <c r="E154" s="152" t="s">
        <v>123</v>
      </c>
      <c r="F154" s="152" t="s">
        <v>137</v>
      </c>
      <c r="G154" s="100">
        <v>50</v>
      </c>
      <c r="I154" s="96">
        <f>G154+H154</f>
        <v>50</v>
      </c>
      <c r="J154" s="97"/>
      <c r="K154" s="95">
        <f>I154+J154</f>
        <v>50</v>
      </c>
      <c r="L154" s="98"/>
      <c r="M154" s="16">
        <f>K154+L154</f>
        <v>50</v>
      </c>
    </row>
    <row r="155" spans="1:13" ht="35.25" customHeight="1" x14ac:dyDescent="0.25">
      <c r="A155" s="1"/>
      <c r="B155" s="52" t="s">
        <v>236</v>
      </c>
      <c r="C155" s="154">
        <v>901</v>
      </c>
      <c r="D155" s="25" t="s">
        <v>78</v>
      </c>
      <c r="E155" s="25" t="s">
        <v>237</v>
      </c>
      <c r="F155" s="154"/>
      <c r="G155" s="99">
        <f>G156</f>
        <v>50</v>
      </c>
      <c r="H155" s="99">
        <f t="shared" ref="H155:M155" si="91">H156</f>
        <v>0</v>
      </c>
      <c r="I155" s="99">
        <f t="shared" si="91"/>
        <v>50</v>
      </c>
      <c r="J155" s="99">
        <f t="shared" si="91"/>
        <v>3</v>
      </c>
      <c r="K155" s="99">
        <f t="shared" si="91"/>
        <v>53</v>
      </c>
      <c r="L155" s="99">
        <f t="shared" si="91"/>
        <v>4</v>
      </c>
      <c r="M155" s="7">
        <f t="shared" si="91"/>
        <v>57</v>
      </c>
    </row>
    <row r="156" spans="1:13" ht="24.75" customHeight="1" x14ac:dyDescent="0.25">
      <c r="A156" s="1"/>
      <c r="B156" s="49" t="s">
        <v>23</v>
      </c>
      <c r="C156" s="151">
        <v>901</v>
      </c>
      <c r="D156" s="22" t="s">
        <v>78</v>
      </c>
      <c r="E156" s="22" t="s">
        <v>237</v>
      </c>
      <c r="F156" s="151" t="s">
        <v>17</v>
      </c>
      <c r="G156" s="100">
        <f>G157</f>
        <v>50</v>
      </c>
      <c r="I156" s="96">
        <f>G156+H156</f>
        <v>50</v>
      </c>
      <c r="J156" s="97">
        <f>J157</f>
        <v>3</v>
      </c>
      <c r="K156" s="95">
        <f>I156+J156</f>
        <v>53</v>
      </c>
      <c r="L156" s="98">
        <f>L157</f>
        <v>4</v>
      </c>
      <c r="M156" s="16">
        <f>K156+L156</f>
        <v>57</v>
      </c>
    </row>
    <row r="157" spans="1:13" ht="34.5" customHeight="1" x14ac:dyDescent="0.25">
      <c r="A157" s="1"/>
      <c r="B157" s="50" t="s">
        <v>85</v>
      </c>
      <c r="C157" s="152">
        <v>901</v>
      </c>
      <c r="D157" s="22" t="s">
        <v>78</v>
      </c>
      <c r="E157" s="22" t="s">
        <v>237</v>
      </c>
      <c r="F157" s="152" t="s">
        <v>137</v>
      </c>
      <c r="G157" s="100">
        <v>50</v>
      </c>
      <c r="I157" s="96">
        <f>G157+H157</f>
        <v>50</v>
      </c>
      <c r="J157" s="97">
        <v>3</v>
      </c>
      <c r="K157" s="95">
        <f>I157+J157</f>
        <v>53</v>
      </c>
      <c r="L157" s="98">
        <v>4</v>
      </c>
      <c r="M157" s="16">
        <f>K157+L157</f>
        <v>57</v>
      </c>
    </row>
    <row r="158" spans="1:13" ht="16.5" customHeight="1" x14ac:dyDescent="0.25">
      <c r="A158" s="1"/>
      <c r="B158" s="53" t="s">
        <v>207</v>
      </c>
      <c r="C158" s="150">
        <v>902</v>
      </c>
      <c r="D158" s="21" t="s">
        <v>212</v>
      </c>
      <c r="E158" s="150"/>
      <c r="F158" s="150"/>
      <c r="G158" s="99">
        <f>G159+G162+G168+G165+G173</f>
        <v>7975.1</v>
      </c>
      <c r="H158" s="99">
        <f t="shared" ref="H158:K158" si="92">H159+H162+H168+H165+H173</f>
        <v>-3946.1</v>
      </c>
      <c r="I158" s="99">
        <f t="shared" si="92"/>
        <v>4029</v>
      </c>
      <c r="J158" s="99">
        <f t="shared" si="92"/>
        <v>11728.3</v>
      </c>
      <c r="K158" s="99">
        <f t="shared" si="92"/>
        <v>15757.3</v>
      </c>
      <c r="L158" s="99">
        <f>L159+L162+L168+L165+L173+L181</f>
        <v>4001.7</v>
      </c>
      <c r="M158" s="68">
        <f>M159+M162+M168+M165+M173+M181</f>
        <v>19759</v>
      </c>
    </row>
    <row r="159" spans="1:13" ht="24.75" customHeight="1" x14ac:dyDescent="0.25">
      <c r="A159" s="1"/>
      <c r="B159" s="52" t="s">
        <v>180</v>
      </c>
      <c r="C159" s="154">
        <v>902</v>
      </c>
      <c r="D159" s="25" t="s">
        <v>128</v>
      </c>
      <c r="E159" s="154" t="s">
        <v>305</v>
      </c>
      <c r="F159" s="154"/>
      <c r="G159" s="99">
        <f>G160</f>
        <v>3946.1</v>
      </c>
      <c r="H159" s="99">
        <f t="shared" ref="H159:M159" si="93">H160</f>
        <v>-3946.1</v>
      </c>
      <c r="I159" s="99">
        <f t="shared" si="93"/>
        <v>0</v>
      </c>
      <c r="J159" s="99">
        <f t="shared" si="93"/>
        <v>11378.3</v>
      </c>
      <c r="K159" s="99">
        <f t="shared" si="93"/>
        <v>11378.3</v>
      </c>
      <c r="L159" s="99">
        <f t="shared" si="93"/>
        <v>138.30000000000001</v>
      </c>
      <c r="M159" s="7">
        <f t="shared" si="93"/>
        <v>11516.599999999999</v>
      </c>
    </row>
    <row r="160" spans="1:13" ht="34.5" customHeight="1" x14ac:dyDescent="0.25">
      <c r="A160" s="1"/>
      <c r="B160" s="49" t="s">
        <v>23</v>
      </c>
      <c r="C160" s="151">
        <v>902</v>
      </c>
      <c r="D160" s="22" t="s">
        <v>128</v>
      </c>
      <c r="E160" s="151" t="s">
        <v>305</v>
      </c>
      <c r="F160" s="151" t="s">
        <v>17</v>
      </c>
      <c r="G160" s="100">
        <f>G161</f>
        <v>3946.1</v>
      </c>
      <c r="H160" s="95">
        <f>H161</f>
        <v>-3946.1</v>
      </c>
      <c r="I160" s="96">
        <f>G160+H160</f>
        <v>0</v>
      </c>
      <c r="J160" s="97">
        <f>J161</f>
        <v>11378.3</v>
      </c>
      <c r="K160" s="95">
        <f>I160+J160</f>
        <v>11378.3</v>
      </c>
      <c r="L160" s="98">
        <f>L161</f>
        <v>138.30000000000001</v>
      </c>
      <c r="M160" s="16">
        <f>K160+L160</f>
        <v>11516.599999999999</v>
      </c>
    </row>
    <row r="161" spans="1:13" ht="42" customHeight="1" x14ac:dyDescent="0.25">
      <c r="A161" s="1"/>
      <c r="B161" s="50" t="s">
        <v>85</v>
      </c>
      <c r="C161" s="152">
        <v>902</v>
      </c>
      <c r="D161" s="23" t="s">
        <v>128</v>
      </c>
      <c r="E161" s="152" t="s">
        <v>305</v>
      </c>
      <c r="F161" s="152" t="s">
        <v>137</v>
      </c>
      <c r="G161" s="100">
        <v>3946.1</v>
      </c>
      <c r="H161" s="95">
        <v>-3946.1</v>
      </c>
      <c r="I161" s="96">
        <f>G161+H161</f>
        <v>0</v>
      </c>
      <c r="J161" s="97">
        <v>11378.3</v>
      </c>
      <c r="K161" s="95">
        <f t="shared" ref="K161" si="94">I161+J161</f>
        <v>11378.3</v>
      </c>
      <c r="L161" s="98">
        <v>138.30000000000001</v>
      </c>
      <c r="M161" s="16">
        <f t="shared" ref="M161" si="95">K161+L161</f>
        <v>11516.599999999999</v>
      </c>
    </row>
    <row r="162" spans="1:13" ht="29.25" customHeight="1" x14ac:dyDescent="0.25">
      <c r="A162" s="1"/>
      <c r="B162" s="47" t="s">
        <v>214</v>
      </c>
      <c r="C162" s="154">
        <v>902</v>
      </c>
      <c r="D162" s="25" t="s">
        <v>45</v>
      </c>
      <c r="E162" s="25" t="s">
        <v>232</v>
      </c>
      <c r="F162" s="154"/>
      <c r="G162" s="99">
        <f>G163</f>
        <v>700</v>
      </c>
      <c r="H162" s="99">
        <f t="shared" ref="H162:M162" si="96">H163</f>
        <v>0</v>
      </c>
      <c r="I162" s="99">
        <f t="shared" si="96"/>
        <v>700</v>
      </c>
      <c r="J162" s="99">
        <f t="shared" si="96"/>
        <v>300</v>
      </c>
      <c r="K162" s="99">
        <f t="shared" si="96"/>
        <v>1000</v>
      </c>
      <c r="L162" s="99">
        <f t="shared" si="96"/>
        <v>-138.30000000000001</v>
      </c>
      <c r="M162" s="7">
        <f t="shared" si="96"/>
        <v>861.7</v>
      </c>
    </row>
    <row r="163" spans="1:13" ht="37.5" customHeight="1" x14ac:dyDescent="0.25">
      <c r="A163" s="1"/>
      <c r="B163" s="49" t="s">
        <v>23</v>
      </c>
      <c r="C163" s="151">
        <v>902</v>
      </c>
      <c r="D163" s="22" t="s">
        <v>45</v>
      </c>
      <c r="E163" s="22" t="s">
        <v>232</v>
      </c>
      <c r="F163" s="151" t="s">
        <v>17</v>
      </c>
      <c r="G163" s="100">
        <f>G164</f>
        <v>700</v>
      </c>
      <c r="I163" s="96">
        <f>G163+H163</f>
        <v>700</v>
      </c>
      <c r="J163" s="97">
        <f>J164</f>
        <v>300</v>
      </c>
      <c r="K163" s="95">
        <f>I163+J163</f>
        <v>1000</v>
      </c>
      <c r="L163" s="98">
        <f>L164</f>
        <v>-138.30000000000001</v>
      </c>
      <c r="M163" s="16">
        <f>K163+L163</f>
        <v>861.7</v>
      </c>
    </row>
    <row r="164" spans="1:13" ht="39" customHeight="1" x14ac:dyDescent="0.25">
      <c r="A164" s="1"/>
      <c r="B164" s="50" t="s">
        <v>85</v>
      </c>
      <c r="C164" s="152">
        <v>902</v>
      </c>
      <c r="D164" s="23" t="s">
        <v>45</v>
      </c>
      <c r="E164" s="23" t="s">
        <v>232</v>
      </c>
      <c r="F164" s="152" t="s">
        <v>137</v>
      </c>
      <c r="G164" s="100">
        <v>700</v>
      </c>
      <c r="I164" s="96">
        <f>G164+H164</f>
        <v>700</v>
      </c>
      <c r="J164" s="97">
        <v>300</v>
      </c>
      <c r="K164" s="95">
        <f>I164+J164</f>
        <v>1000</v>
      </c>
      <c r="L164" s="98">
        <v>-138.30000000000001</v>
      </c>
      <c r="M164" s="16">
        <f>K164+L164</f>
        <v>861.7</v>
      </c>
    </row>
    <row r="165" spans="1:13" ht="23.25" customHeight="1" x14ac:dyDescent="0.25">
      <c r="A165" s="1"/>
      <c r="B165" s="57" t="s">
        <v>215</v>
      </c>
      <c r="C165" s="162">
        <v>902</v>
      </c>
      <c r="D165" s="28" t="s">
        <v>45</v>
      </c>
      <c r="E165" s="28" t="s">
        <v>228</v>
      </c>
      <c r="F165" s="162"/>
      <c r="G165" s="99">
        <f>G166</f>
        <v>500</v>
      </c>
      <c r="H165" s="99">
        <f t="shared" ref="H165:M165" si="97">H166</f>
        <v>0</v>
      </c>
      <c r="I165" s="99">
        <f t="shared" si="97"/>
        <v>500</v>
      </c>
      <c r="J165" s="99">
        <f t="shared" si="97"/>
        <v>50</v>
      </c>
      <c r="K165" s="99">
        <f t="shared" si="97"/>
        <v>550</v>
      </c>
      <c r="L165" s="99">
        <f t="shared" si="97"/>
        <v>0</v>
      </c>
      <c r="M165" s="77">
        <f t="shared" si="97"/>
        <v>550</v>
      </c>
    </row>
    <row r="166" spans="1:13" ht="39" customHeight="1" x14ac:dyDescent="0.25">
      <c r="A166" s="1"/>
      <c r="B166" s="49" t="s">
        <v>23</v>
      </c>
      <c r="C166" s="152">
        <v>902</v>
      </c>
      <c r="D166" s="23" t="s">
        <v>45</v>
      </c>
      <c r="E166" s="23" t="s">
        <v>228</v>
      </c>
      <c r="F166" s="152">
        <v>240</v>
      </c>
      <c r="G166" s="100">
        <f>G167</f>
        <v>500</v>
      </c>
      <c r="I166" s="96">
        <f>G166+H166</f>
        <v>500</v>
      </c>
      <c r="J166" s="97">
        <f>J167</f>
        <v>50</v>
      </c>
      <c r="K166" s="95">
        <f>I166+J166</f>
        <v>550</v>
      </c>
      <c r="L166" s="98"/>
      <c r="M166" s="16">
        <f>K166+L166</f>
        <v>550</v>
      </c>
    </row>
    <row r="167" spans="1:13" ht="39" customHeight="1" x14ac:dyDescent="0.25">
      <c r="A167" s="1"/>
      <c r="B167" s="50" t="s">
        <v>85</v>
      </c>
      <c r="C167" s="152">
        <v>902</v>
      </c>
      <c r="D167" s="23" t="s">
        <v>45</v>
      </c>
      <c r="E167" s="23" t="s">
        <v>228</v>
      </c>
      <c r="F167" s="152">
        <v>244</v>
      </c>
      <c r="G167" s="100">
        <v>500</v>
      </c>
      <c r="I167" s="96">
        <f>G167+H167</f>
        <v>500</v>
      </c>
      <c r="J167" s="97">
        <v>50</v>
      </c>
      <c r="K167" s="95">
        <f>I167+J167</f>
        <v>550</v>
      </c>
      <c r="L167" s="98"/>
      <c r="M167" s="16">
        <f>K167+L167</f>
        <v>550</v>
      </c>
    </row>
    <row r="168" spans="1:13" ht="27" customHeight="1" x14ac:dyDescent="0.25">
      <c r="A168" s="1"/>
      <c r="B168" s="52" t="s">
        <v>183</v>
      </c>
      <c r="C168" s="154">
        <v>902</v>
      </c>
      <c r="D168" s="25" t="s">
        <v>45</v>
      </c>
      <c r="E168" s="154" t="s">
        <v>72</v>
      </c>
      <c r="F168" s="154"/>
      <c r="G168" s="99">
        <f>G169</f>
        <v>2226.5</v>
      </c>
      <c r="H168" s="99">
        <f t="shared" ref="H168:M168" si="98">H169</f>
        <v>0</v>
      </c>
      <c r="I168" s="99">
        <f t="shared" si="98"/>
        <v>2226.5</v>
      </c>
      <c r="J168" s="99">
        <f t="shared" si="98"/>
        <v>0</v>
      </c>
      <c r="K168" s="99">
        <f t="shared" si="98"/>
        <v>2226.5</v>
      </c>
      <c r="L168" s="99">
        <f t="shared" si="98"/>
        <v>0</v>
      </c>
      <c r="M168" s="7">
        <f t="shared" si="98"/>
        <v>2226.5</v>
      </c>
    </row>
    <row r="169" spans="1:13" ht="25.5" customHeight="1" x14ac:dyDescent="0.25">
      <c r="A169" s="1"/>
      <c r="B169" s="49" t="s">
        <v>94</v>
      </c>
      <c r="C169" s="151">
        <v>902</v>
      </c>
      <c r="D169" s="22" t="s">
        <v>45</v>
      </c>
      <c r="E169" s="151" t="s">
        <v>72</v>
      </c>
      <c r="F169" s="151" t="s">
        <v>103</v>
      </c>
      <c r="G169" s="100">
        <f>G170+G171+G172</f>
        <v>2226.5</v>
      </c>
      <c r="I169" s="96">
        <f>G169+H169</f>
        <v>2226.5</v>
      </c>
      <c r="J169" s="97"/>
      <c r="K169" s="95">
        <f>I169+J169</f>
        <v>2226.5</v>
      </c>
      <c r="L169" s="98"/>
      <c r="M169" s="16">
        <f>K169+L169</f>
        <v>2226.5</v>
      </c>
    </row>
    <row r="170" spans="1:13" ht="25.5" customHeight="1" x14ac:dyDescent="0.25">
      <c r="A170" s="1"/>
      <c r="B170" s="50" t="s">
        <v>49</v>
      </c>
      <c r="C170" s="152">
        <v>902</v>
      </c>
      <c r="D170" s="174" t="s">
        <v>45</v>
      </c>
      <c r="E170" s="152" t="s">
        <v>72</v>
      </c>
      <c r="F170" s="152" t="s">
        <v>47</v>
      </c>
      <c r="G170" s="100">
        <v>1694.7</v>
      </c>
      <c r="I170" s="96">
        <f t="shared" ref="I170:I172" si="99">G170+H170</f>
        <v>1694.7</v>
      </c>
      <c r="J170" s="97"/>
      <c r="K170" s="95">
        <f t="shared" ref="K170:K172" si="100">I170+J170</f>
        <v>1694.7</v>
      </c>
      <c r="L170" s="98"/>
      <c r="M170" s="16">
        <f t="shared" ref="M170:M172" si="101">K170+L170</f>
        <v>1694.7</v>
      </c>
    </row>
    <row r="171" spans="1:13" ht="33.75" customHeight="1" x14ac:dyDescent="0.25">
      <c r="A171" s="1"/>
      <c r="B171" s="50" t="s">
        <v>77</v>
      </c>
      <c r="C171" s="152">
        <v>902</v>
      </c>
      <c r="D171" s="23" t="s">
        <v>45</v>
      </c>
      <c r="E171" s="152" t="s">
        <v>72</v>
      </c>
      <c r="F171" s="152" t="s">
        <v>107</v>
      </c>
      <c r="G171" s="100">
        <v>20</v>
      </c>
      <c r="I171" s="96">
        <f t="shared" si="99"/>
        <v>20</v>
      </c>
      <c r="J171" s="97"/>
      <c r="K171" s="95">
        <f t="shared" si="100"/>
        <v>20</v>
      </c>
      <c r="L171" s="98"/>
      <c r="M171" s="16">
        <f t="shared" si="101"/>
        <v>20</v>
      </c>
    </row>
    <row r="172" spans="1:13" ht="51" customHeight="1" x14ac:dyDescent="0.25">
      <c r="A172" s="1"/>
      <c r="B172" s="50" t="s">
        <v>92</v>
      </c>
      <c r="C172" s="152">
        <v>902</v>
      </c>
      <c r="D172" s="23" t="s">
        <v>45</v>
      </c>
      <c r="E172" s="152" t="s">
        <v>72</v>
      </c>
      <c r="F172" s="152" t="s">
        <v>136</v>
      </c>
      <c r="G172" s="100">
        <v>511.8</v>
      </c>
      <c r="I172" s="96">
        <f t="shared" si="99"/>
        <v>511.8</v>
      </c>
      <c r="J172" s="97"/>
      <c r="K172" s="95">
        <f t="shared" si="100"/>
        <v>511.8</v>
      </c>
      <c r="L172" s="98"/>
      <c r="M172" s="16">
        <f t="shared" si="101"/>
        <v>511.8</v>
      </c>
    </row>
    <row r="173" spans="1:13" ht="25.5" customHeight="1" x14ac:dyDescent="0.25">
      <c r="A173" s="1"/>
      <c r="B173" s="52" t="s">
        <v>55</v>
      </c>
      <c r="C173" s="154">
        <v>902</v>
      </c>
      <c r="D173" s="25" t="s">
        <v>10</v>
      </c>
      <c r="E173" s="154" t="s">
        <v>66</v>
      </c>
      <c r="F173" s="154"/>
      <c r="G173" s="99">
        <f>G174+G177+G178</f>
        <v>602.5</v>
      </c>
      <c r="H173" s="99">
        <f t="shared" ref="H173:K173" si="102">H174+H177+H178</f>
        <v>0</v>
      </c>
      <c r="I173" s="99">
        <f t="shared" si="102"/>
        <v>602.5</v>
      </c>
      <c r="J173" s="99">
        <f t="shared" si="102"/>
        <v>0</v>
      </c>
      <c r="K173" s="99">
        <f t="shared" si="102"/>
        <v>602.5</v>
      </c>
      <c r="L173" s="99">
        <f t="shared" ref="L173:M173" si="103">L174+L177+L178</f>
        <v>545.6</v>
      </c>
      <c r="M173" s="36">
        <f t="shared" si="103"/>
        <v>1148.0999999999999</v>
      </c>
    </row>
    <row r="174" spans="1:13" ht="37.5" customHeight="1" x14ac:dyDescent="0.25">
      <c r="A174" s="1"/>
      <c r="B174" s="49" t="s">
        <v>87</v>
      </c>
      <c r="C174" s="151">
        <v>902</v>
      </c>
      <c r="D174" s="22" t="s">
        <v>10</v>
      </c>
      <c r="E174" s="151" t="s">
        <v>66</v>
      </c>
      <c r="F174" s="151" t="s">
        <v>38</v>
      </c>
      <c r="G174" s="100">
        <f>G175+G176</f>
        <v>412.5</v>
      </c>
      <c r="I174" s="96">
        <f>G174+H174</f>
        <v>412.5</v>
      </c>
      <c r="J174" s="97"/>
      <c r="K174" s="95">
        <f>I174+J174</f>
        <v>412.5</v>
      </c>
      <c r="L174" s="98"/>
      <c r="M174" s="16">
        <f>K174+L174</f>
        <v>412.5</v>
      </c>
    </row>
    <row r="175" spans="1:13" ht="15.75" customHeight="1" x14ac:dyDescent="0.25">
      <c r="A175" s="1"/>
      <c r="B175" s="50" t="s">
        <v>27</v>
      </c>
      <c r="C175" s="151">
        <v>902</v>
      </c>
      <c r="D175" s="23" t="s">
        <v>10</v>
      </c>
      <c r="E175" s="152" t="s">
        <v>66</v>
      </c>
      <c r="F175" s="152" t="s">
        <v>98</v>
      </c>
      <c r="G175" s="100">
        <v>316.8</v>
      </c>
      <c r="I175" s="96">
        <f t="shared" ref="I175:I180" si="104">G175+H175</f>
        <v>316.8</v>
      </c>
      <c r="J175" s="97"/>
      <c r="K175" s="95">
        <f t="shared" ref="K175:K180" si="105">I175+J175</f>
        <v>316.8</v>
      </c>
      <c r="L175" s="98"/>
      <c r="M175" s="16">
        <f t="shared" ref="M175:M180" si="106">K175+L175</f>
        <v>316.8</v>
      </c>
    </row>
    <row r="176" spans="1:13" ht="24" customHeight="1" x14ac:dyDescent="0.25">
      <c r="A176" s="1"/>
      <c r="B176" s="50" t="s">
        <v>84</v>
      </c>
      <c r="C176" s="151">
        <v>902</v>
      </c>
      <c r="D176" s="23" t="s">
        <v>10</v>
      </c>
      <c r="E176" s="152" t="s">
        <v>66</v>
      </c>
      <c r="F176" s="152" t="s">
        <v>37</v>
      </c>
      <c r="G176" s="100">
        <v>95.7</v>
      </c>
      <c r="I176" s="96">
        <f t="shared" si="104"/>
        <v>95.7</v>
      </c>
      <c r="J176" s="97"/>
      <c r="K176" s="95">
        <f t="shared" si="105"/>
        <v>95.7</v>
      </c>
      <c r="L176" s="98"/>
      <c r="M176" s="16">
        <f t="shared" si="106"/>
        <v>95.7</v>
      </c>
    </row>
    <row r="177" spans="1:15" ht="15" customHeight="1" x14ac:dyDescent="0.25">
      <c r="A177" s="1"/>
      <c r="B177" s="50" t="s">
        <v>85</v>
      </c>
      <c r="C177" s="151">
        <v>902</v>
      </c>
      <c r="D177" s="23" t="s">
        <v>10</v>
      </c>
      <c r="E177" s="152" t="s">
        <v>66</v>
      </c>
      <c r="F177" s="152" t="s">
        <v>137</v>
      </c>
      <c r="G177" s="100">
        <v>60</v>
      </c>
      <c r="I177" s="96">
        <f t="shared" si="104"/>
        <v>60</v>
      </c>
      <c r="J177" s="97"/>
      <c r="K177" s="95">
        <f t="shared" si="105"/>
        <v>60</v>
      </c>
      <c r="L177" s="98">
        <v>90</v>
      </c>
      <c r="M177" s="16">
        <f t="shared" si="106"/>
        <v>150</v>
      </c>
    </row>
    <row r="178" spans="1:15" ht="15" customHeight="1" x14ac:dyDescent="0.25">
      <c r="A178" s="1"/>
      <c r="B178" s="49" t="s">
        <v>46</v>
      </c>
      <c r="C178" s="151">
        <v>902</v>
      </c>
      <c r="D178" s="22" t="s">
        <v>10</v>
      </c>
      <c r="E178" s="23" t="s">
        <v>66</v>
      </c>
      <c r="F178" s="151" t="s">
        <v>16</v>
      </c>
      <c r="G178" s="100">
        <f>G179+G180</f>
        <v>130</v>
      </c>
      <c r="I178" s="96">
        <f t="shared" si="104"/>
        <v>130</v>
      </c>
      <c r="J178" s="97"/>
      <c r="K178" s="95">
        <f t="shared" si="105"/>
        <v>130</v>
      </c>
      <c r="L178" s="98">
        <f>L179</f>
        <v>455.6</v>
      </c>
      <c r="M178" s="16">
        <f t="shared" si="106"/>
        <v>585.6</v>
      </c>
    </row>
    <row r="179" spans="1:15" ht="15" customHeight="1" x14ac:dyDescent="0.25">
      <c r="A179" s="1"/>
      <c r="B179" s="50" t="s">
        <v>15</v>
      </c>
      <c r="C179" s="151">
        <v>902</v>
      </c>
      <c r="D179" s="23" t="s">
        <v>10</v>
      </c>
      <c r="E179" s="23" t="s">
        <v>66</v>
      </c>
      <c r="F179" s="152">
        <v>851</v>
      </c>
      <c r="G179" s="100">
        <v>130</v>
      </c>
      <c r="I179" s="96">
        <f t="shared" si="104"/>
        <v>130</v>
      </c>
      <c r="J179" s="97"/>
      <c r="K179" s="95">
        <f t="shared" si="105"/>
        <v>130</v>
      </c>
      <c r="L179" s="98">
        <v>455.6</v>
      </c>
      <c r="M179" s="16">
        <f t="shared" si="106"/>
        <v>585.6</v>
      </c>
    </row>
    <row r="180" spans="1:15" ht="15" customHeight="1" x14ac:dyDescent="0.25">
      <c r="A180" s="1"/>
      <c r="B180" s="50" t="s">
        <v>43</v>
      </c>
      <c r="C180" s="151">
        <v>902</v>
      </c>
      <c r="D180" s="23" t="s">
        <v>10</v>
      </c>
      <c r="E180" s="23" t="s">
        <v>66</v>
      </c>
      <c r="F180" s="152" t="s">
        <v>89</v>
      </c>
      <c r="G180" s="100">
        <v>0</v>
      </c>
      <c r="I180" s="96">
        <f t="shared" si="104"/>
        <v>0</v>
      </c>
      <c r="J180" s="97"/>
      <c r="K180" s="95">
        <f t="shared" si="105"/>
        <v>0</v>
      </c>
      <c r="L180" s="98"/>
      <c r="M180" s="16">
        <f t="shared" si="106"/>
        <v>0</v>
      </c>
    </row>
    <row r="181" spans="1:15" ht="40.5" customHeight="1" x14ac:dyDescent="0.25">
      <c r="A181" s="1"/>
      <c r="B181" s="81" t="s">
        <v>316</v>
      </c>
      <c r="C181" s="26" t="s">
        <v>300</v>
      </c>
      <c r="D181" s="26" t="s">
        <v>10</v>
      </c>
      <c r="E181" s="26" t="s">
        <v>317</v>
      </c>
      <c r="F181" s="26"/>
      <c r="G181" s="109">
        <f>G182</f>
        <v>0</v>
      </c>
      <c r="H181" s="109">
        <f t="shared" ref="H181:M181" si="107">H182</f>
        <v>0</v>
      </c>
      <c r="I181" s="109">
        <f t="shared" si="107"/>
        <v>0</v>
      </c>
      <c r="J181" s="109">
        <f t="shared" si="107"/>
        <v>0</v>
      </c>
      <c r="K181" s="109">
        <f t="shared" si="107"/>
        <v>0</v>
      </c>
      <c r="L181" s="109">
        <f t="shared" si="107"/>
        <v>3456.1</v>
      </c>
      <c r="M181" s="79">
        <f t="shared" si="107"/>
        <v>3456.1</v>
      </c>
    </row>
    <row r="182" spans="1:15" ht="28.5" customHeight="1" x14ac:dyDescent="0.25">
      <c r="A182" s="1"/>
      <c r="B182" s="50" t="s">
        <v>85</v>
      </c>
      <c r="C182" s="23" t="s">
        <v>300</v>
      </c>
      <c r="D182" s="23" t="s">
        <v>10</v>
      </c>
      <c r="E182" s="23" t="s">
        <v>317</v>
      </c>
      <c r="F182" s="23" t="s">
        <v>137</v>
      </c>
      <c r="G182" s="106"/>
      <c r="I182" s="96"/>
      <c r="J182" s="97"/>
      <c r="K182" s="110"/>
      <c r="L182" s="98">
        <v>3456.1</v>
      </c>
      <c r="M182" s="40">
        <f>K182+L182</f>
        <v>3456.1</v>
      </c>
    </row>
    <row r="183" spans="1:15" ht="18" customHeight="1" x14ac:dyDescent="0.25">
      <c r="A183" s="1"/>
      <c r="B183" s="51" t="s">
        <v>196</v>
      </c>
      <c r="C183" s="153">
        <v>926</v>
      </c>
      <c r="D183" s="24" t="s">
        <v>133</v>
      </c>
      <c r="E183" s="153" t="s">
        <v>101</v>
      </c>
      <c r="F183" s="153"/>
      <c r="G183" s="111">
        <f>G185+G189+G194+G201+G206+G214+G217+G220+G226+G238+G241+G243+G245+G250+G265+G271+G232</f>
        <v>687264.20000000019</v>
      </c>
      <c r="H183" s="111">
        <f>H185+H189+H194+H201+H206+H214+H217+H220+H226+H238+H241+H243+H245+H250+H265+H271+H232+H229+H223+H235+H209</f>
        <v>38837.799999999996</v>
      </c>
      <c r="I183" s="111">
        <f>I185+I189+I194+I201+I206+I214+I217+I220+I226+I238+I241+I243+I245+I250+I265+I271+I232+I229+I223+I235+I209</f>
        <v>726102.00000000012</v>
      </c>
      <c r="J183" s="111">
        <f>J185+J189+J194+J201+J206+J214+J217+J220+J226+J238+J241+J243+J245+J250+J265+J271+J232+J229+J223+J235+J209+J187+J197+J204</f>
        <v>67518.100000000006</v>
      </c>
      <c r="K183" s="111">
        <f>K185+K189+K194+K201+K206+K214+K217+K220+K226+K238+K241+K243+K245+K250+K265+K271+K232+K229+K223+K235+K209+K187+K197+K204</f>
        <v>793620.10000000009</v>
      </c>
      <c r="L183" s="111">
        <f>L185+L189+L194+L201+L206+L214+L217+L220+L226+L238+L241+L243+L245+L250+L265+L271+L232+L229+L223+L235+L209+L187+L197+L204+L192+L199+L212</f>
        <v>10676.2</v>
      </c>
      <c r="M183" s="89">
        <f>M185+M189+M194+M201+M206+M214+M217+M220+M226+M238+M241+M243+M245+M250+M265+M271+M232+M229+M223+M235+M209+M187+M197+M204+M192+M199+M212</f>
        <v>804296.60000000033</v>
      </c>
    </row>
    <row r="184" spans="1:15" ht="15.75" customHeight="1" x14ac:dyDescent="0.25">
      <c r="A184" s="1"/>
      <c r="B184" s="52" t="s">
        <v>198</v>
      </c>
      <c r="C184" s="154">
        <v>926</v>
      </c>
      <c r="D184" s="25"/>
      <c r="E184" s="154"/>
      <c r="F184" s="154"/>
      <c r="G184" s="99"/>
      <c r="H184" s="99"/>
      <c r="I184" s="99"/>
      <c r="J184" s="99"/>
      <c r="K184" s="99"/>
      <c r="L184" s="99"/>
      <c r="M184" s="7"/>
    </row>
    <row r="185" spans="1:15" ht="36.75" customHeight="1" x14ac:dyDescent="0.25">
      <c r="A185" s="1"/>
      <c r="B185" s="52" t="s">
        <v>197</v>
      </c>
      <c r="C185" s="154">
        <v>926</v>
      </c>
      <c r="D185" s="25" t="s">
        <v>133</v>
      </c>
      <c r="E185" s="154" t="s">
        <v>101</v>
      </c>
      <c r="F185" s="154"/>
      <c r="G185" s="109">
        <f>G186</f>
        <v>81432.899999999994</v>
      </c>
      <c r="H185" s="109">
        <f t="shared" ref="H185:M187" si="108">H186</f>
        <v>3500</v>
      </c>
      <c r="I185" s="109">
        <f t="shared" si="108"/>
        <v>84932.9</v>
      </c>
      <c r="J185" s="109">
        <f t="shared" si="108"/>
        <v>-2961.3</v>
      </c>
      <c r="K185" s="109">
        <f t="shared" si="108"/>
        <v>81971.599999999991</v>
      </c>
      <c r="L185" s="109">
        <f t="shared" si="108"/>
        <v>2500</v>
      </c>
      <c r="M185" s="35">
        <f t="shared" si="108"/>
        <v>84471.599999999991</v>
      </c>
      <c r="O185" s="13"/>
    </row>
    <row r="186" spans="1:15" ht="60" customHeight="1" x14ac:dyDescent="0.25">
      <c r="A186" s="1"/>
      <c r="B186" s="50" t="s">
        <v>122</v>
      </c>
      <c r="C186" s="152">
        <v>926</v>
      </c>
      <c r="D186" s="23" t="s">
        <v>133</v>
      </c>
      <c r="E186" s="152" t="s">
        <v>101</v>
      </c>
      <c r="F186" s="152" t="s">
        <v>81</v>
      </c>
      <c r="G186" s="106">
        <v>81432.899999999994</v>
      </c>
      <c r="H186" s="95">
        <v>3500</v>
      </c>
      <c r="I186" s="96">
        <f>G186+H186</f>
        <v>84932.9</v>
      </c>
      <c r="J186" s="97">
        <f>-4581.2+119.9+1500</f>
        <v>-2961.3</v>
      </c>
      <c r="K186" s="110">
        <f>I186+J186</f>
        <v>81971.599999999991</v>
      </c>
      <c r="L186" s="98">
        <v>2500</v>
      </c>
      <c r="M186" s="40">
        <f>K186+L186</f>
        <v>84471.599999999991</v>
      </c>
    </row>
    <row r="187" spans="1:15" ht="28.5" customHeight="1" x14ac:dyDescent="0.25">
      <c r="A187" s="1"/>
      <c r="B187" s="52" t="s">
        <v>297</v>
      </c>
      <c r="C187" s="25">
        <v>926</v>
      </c>
      <c r="D187" s="25" t="s">
        <v>133</v>
      </c>
      <c r="E187" s="25" t="s">
        <v>296</v>
      </c>
      <c r="F187" s="25"/>
      <c r="G187" s="109">
        <f>G188</f>
        <v>0</v>
      </c>
      <c r="H187" s="109">
        <f t="shared" si="108"/>
        <v>0</v>
      </c>
      <c r="I187" s="109">
        <f t="shared" si="108"/>
        <v>0</v>
      </c>
      <c r="J187" s="109">
        <f t="shared" si="108"/>
        <v>20000</v>
      </c>
      <c r="K187" s="109">
        <f t="shared" si="108"/>
        <v>20000</v>
      </c>
      <c r="L187" s="109">
        <f t="shared" si="108"/>
        <v>0</v>
      </c>
      <c r="M187" s="35">
        <f t="shared" si="108"/>
        <v>20000</v>
      </c>
    </row>
    <row r="188" spans="1:15" ht="60" customHeight="1" x14ac:dyDescent="0.25">
      <c r="A188" s="1"/>
      <c r="B188" s="50" t="s">
        <v>122</v>
      </c>
      <c r="C188" s="23">
        <v>926</v>
      </c>
      <c r="D188" s="23" t="s">
        <v>133</v>
      </c>
      <c r="E188" s="23" t="s">
        <v>296</v>
      </c>
      <c r="F188" s="23" t="s">
        <v>81</v>
      </c>
      <c r="G188" s="106"/>
      <c r="I188" s="96"/>
      <c r="J188" s="97">
        <v>20000</v>
      </c>
      <c r="K188" s="110">
        <f>I188+J188</f>
        <v>20000</v>
      </c>
      <c r="L188" s="98"/>
      <c r="M188" s="40">
        <f>K188+L188</f>
        <v>20000</v>
      </c>
    </row>
    <row r="189" spans="1:15" ht="39" customHeight="1" x14ac:dyDescent="0.25">
      <c r="A189" s="1"/>
      <c r="B189" s="52" t="s">
        <v>199</v>
      </c>
      <c r="C189" s="154">
        <v>926</v>
      </c>
      <c r="D189" s="25" t="s">
        <v>133</v>
      </c>
      <c r="E189" s="154" t="s">
        <v>102</v>
      </c>
      <c r="F189" s="154"/>
      <c r="G189" s="109">
        <f>G190</f>
        <v>102502.8</v>
      </c>
      <c r="H189" s="109">
        <f t="shared" ref="H189:M189" si="109">H190</f>
        <v>0</v>
      </c>
      <c r="I189" s="109">
        <f t="shared" si="109"/>
        <v>102502.8</v>
      </c>
      <c r="J189" s="109">
        <f t="shared" si="109"/>
        <v>0</v>
      </c>
      <c r="K189" s="109">
        <f t="shared" si="109"/>
        <v>102502.8</v>
      </c>
      <c r="L189" s="109">
        <f t="shared" si="109"/>
        <v>0</v>
      </c>
      <c r="M189" s="35">
        <f t="shared" si="109"/>
        <v>102502.8</v>
      </c>
    </row>
    <row r="190" spans="1:15" ht="39" customHeight="1" x14ac:dyDescent="0.25">
      <c r="A190" s="1"/>
      <c r="B190" s="49" t="s">
        <v>11</v>
      </c>
      <c r="C190" s="151">
        <v>926</v>
      </c>
      <c r="D190" s="22" t="s">
        <v>133</v>
      </c>
      <c r="E190" s="151" t="s">
        <v>102</v>
      </c>
      <c r="F190" s="151" t="s">
        <v>62</v>
      </c>
      <c r="G190" s="106">
        <f>G191</f>
        <v>102502.8</v>
      </c>
      <c r="I190" s="96">
        <f>G190+H190</f>
        <v>102502.8</v>
      </c>
      <c r="J190" s="97"/>
      <c r="K190" s="95">
        <f>I190+J190</f>
        <v>102502.8</v>
      </c>
      <c r="L190" s="98"/>
      <c r="M190" s="16">
        <f>K190+L190</f>
        <v>102502.8</v>
      </c>
    </row>
    <row r="191" spans="1:15" ht="60" customHeight="1" x14ac:dyDescent="0.25">
      <c r="A191" s="1"/>
      <c r="B191" s="50" t="s">
        <v>122</v>
      </c>
      <c r="C191" s="152">
        <v>926</v>
      </c>
      <c r="D191" s="23" t="s">
        <v>133</v>
      </c>
      <c r="E191" s="152" t="s">
        <v>102</v>
      </c>
      <c r="F191" s="152">
        <v>611</v>
      </c>
      <c r="G191" s="106">
        <v>102502.8</v>
      </c>
      <c r="H191" s="112"/>
      <c r="I191" s="96">
        <f>G191+H191</f>
        <v>102502.8</v>
      </c>
      <c r="J191" s="97"/>
      <c r="K191" s="95">
        <f>I191+J191</f>
        <v>102502.8</v>
      </c>
      <c r="L191" s="98"/>
      <c r="M191" s="16">
        <f>K191+L191</f>
        <v>102502.8</v>
      </c>
    </row>
    <row r="192" spans="1:15" ht="60" customHeight="1" x14ac:dyDescent="0.25">
      <c r="A192" s="1"/>
      <c r="B192" s="52" t="s">
        <v>314</v>
      </c>
      <c r="C192" s="25">
        <v>926</v>
      </c>
      <c r="D192" s="25" t="s">
        <v>133</v>
      </c>
      <c r="E192" s="25" t="s">
        <v>315</v>
      </c>
      <c r="F192" s="25"/>
      <c r="G192" s="109">
        <f>G193</f>
        <v>0</v>
      </c>
      <c r="H192" s="109">
        <f t="shared" ref="H192:M192" si="110">H193</f>
        <v>0</v>
      </c>
      <c r="I192" s="109">
        <f t="shared" si="110"/>
        <v>0</v>
      </c>
      <c r="J192" s="109">
        <f t="shared" si="110"/>
        <v>0</v>
      </c>
      <c r="K192" s="109">
        <f t="shared" si="110"/>
        <v>0</v>
      </c>
      <c r="L192" s="109">
        <f t="shared" si="110"/>
        <v>2570.3000000000002</v>
      </c>
      <c r="M192" s="35">
        <f t="shared" si="110"/>
        <v>2570.3000000000002</v>
      </c>
    </row>
    <row r="193" spans="1:15" ht="60" customHeight="1" x14ac:dyDescent="0.25">
      <c r="A193" s="1"/>
      <c r="B193" s="50" t="s">
        <v>122</v>
      </c>
      <c r="C193" s="23">
        <v>926</v>
      </c>
      <c r="D193" s="23" t="s">
        <v>133</v>
      </c>
      <c r="E193" s="23" t="s">
        <v>315</v>
      </c>
      <c r="F193" s="23" t="s">
        <v>31</v>
      </c>
      <c r="G193" s="106"/>
      <c r="I193" s="96"/>
      <c r="J193" s="97"/>
      <c r="K193" s="110"/>
      <c r="L193" s="98">
        <v>2570.3000000000002</v>
      </c>
      <c r="M193" s="40">
        <f>K193+L193</f>
        <v>2570.3000000000002</v>
      </c>
    </row>
    <row r="194" spans="1:15" ht="13.5" customHeight="1" x14ac:dyDescent="0.25">
      <c r="A194" s="1"/>
      <c r="B194" s="52" t="s">
        <v>200</v>
      </c>
      <c r="C194" s="154">
        <v>926</v>
      </c>
      <c r="D194" s="25" t="s">
        <v>44</v>
      </c>
      <c r="E194" s="154" t="s">
        <v>145</v>
      </c>
      <c r="F194" s="154"/>
      <c r="G194" s="109">
        <f>G195</f>
        <v>124770.1</v>
      </c>
      <c r="H194" s="109">
        <f t="shared" ref="H194:M194" si="111">H195</f>
        <v>3408.8</v>
      </c>
      <c r="I194" s="109">
        <f t="shared" si="111"/>
        <v>128178.90000000001</v>
      </c>
      <c r="J194" s="109">
        <f t="shared" si="111"/>
        <v>27176.2</v>
      </c>
      <c r="K194" s="109">
        <f t="shared" si="111"/>
        <v>155355.1</v>
      </c>
      <c r="L194" s="109">
        <f t="shared" si="111"/>
        <v>1300.0999999999999</v>
      </c>
      <c r="M194" s="35">
        <f t="shared" si="111"/>
        <v>156655.5</v>
      </c>
    </row>
    <row r="195" spans="1:15" ht="36.75" customHeight="1" x14ac:dyDescent="0.25">
      <c r="A195" s="1"/>
      <c r="B195" s="49" t="s">
        <v>11</v>
      </c>
      <c r="C195" s="151">
        <v>926</v>
      </c>
      <c r="D195" s="22" t="s">
        <v>44</v>
      </c>
      <c r="E195" s="151" t="s">
        <v>145</v>
      </c>
      <c r="F195" s="151" t="s">
        <v>62</v>
      </c>
      <c r="G195" s="106">
        <f>G196</f>
        <v>124770.1</v>
      </c>
      <c r="H195" s="95">
        <f>H196</f>
        <v>3408.8</v>
      </c>
      <c r="I195" s="96">
        <f>G195+H195</f>
        <v>128178.90000000001</v>
      </c>
      <c r="J195" s="97">
        <f>J196</f>
        <v>27176.2</v>
      </c>
      <c r="K195" s="95">
        <f>I195+J195</f>
        <v>155355.1</v>
      </c>
      <c r="L195" s="98">
        <f>L196</f>
        <v>1300.0999999999999</v>
      </c>
      <c r="M195" s="16">
        <v>156655.5</v>
      </c>
    </row>
    <row r="196" spans="1:15" ht="63" customHeight="1" x14ac:dyDescent="0.25">
      <c r="A196" s="1"/>
      <c r="B196" s="50" t="s">
        <v>122</v>
      </c>
      <c r="C196" s="152">
        <v>926</v>
      </c>
      <c r="D196" s="23" t="s">
        <v>44</v>
      </c>
      <c r="E196" s="152" t="s">
        <v>145</v>
      </c>
      <c r="F196" s="152" t="s">
        <v>81</v>
      </c>
      <c r="G196" s="106">
        <v>124770.1</v>
      </c>
      <c r="H196" s="95">
        <v>3408.8</v>
      </c>
      <c r="I196" s="96">
        <f>G196+H196</f>
        <v>128178.90000000001</v>
      </c>
      <c r="J196" s="97">
        <f>6432.7+87.6+16855.9+1800+2000</f>
        <v>27176.2</v>
      </c>
      <c r="K196" s="95">
        <f>I196+J196</f>
        <v>155355.1</v>
      </c>
      <c r="L196" s="98">
        <v>1300.0999999999999</v>
      </c>
      <c r="M196" s="16">
        <v>156655.5</v>
      </c>
    </row>
    <row r="197" spans="1:15" ht="33.75" customHeight="1" x14ac:dyDescent="0.25">
      <c r="A197" s="1"/>
      <c r="B197" s="52" t="s">
        <v>297</v>
      </c>
      <c r="C197" s="25">
        <v>926</v>
      </c>
      <c r="D197" s="25" t="s">
        <v>44</v>
      </c>
      <c r="E197" s="25" t="s">
        <v>296</v>
      </c>
      <c r="F197" s="25"/>
      <c r="G197" s="104"/>
      <c r="H197" s="104"/>
      <c r="I197" s="104"/>
      <c r="J197" s="104">
        <f>J198</f>
        <v>22000</v>
      </c>
      <c r="K197" s="104">
        <f>K198</f>
        <v>22000</v>
      </c>
      <c r="L197" s="105">
        <f>L198</f>
        <v>0</v>
      </c>
      <c r="M197" s="41">
        <f>M198</f>
        <v>22000</v>
      </c>
    </row>
    <row r="198" spans="1:15" ht="63" customHeight="1" x14ac:dyDescent="0.25">
      <c r="A198" s="1"/>
      <c r="B198" s="50" t="s">
        <v>122</v>
      </c>
      <c r="C198" s="23">
        <v>926</v>
      </c>
      <c r="D198" s="23" t="s">
        <v>44</v>
      </c>
      <c r="E198" s="23" t="s">
        <v>296</v>
      </c>
      <c r="F198" s="23" t="s">
        <v>81</v>
      </c>
      <c r="G198" s="106"/>
      <c r="H198" s="96"/>
      <c r="I198" s="96"/>
      <c r="J198" s="98">
        <v>22000</v>
      </c>
      <c r="K198" s="96">
        <f>I198+J198</f>
        <v>22000</v>
      </c>
      <c r="L198" s="98"/>
      <c r="M198" s="16">
        <f>K198+L198</f>
        <v>22000</v>
      </c>
    </row>
    <row r="199" spans="1:15" ht="53.25" customHeight="1" x14ac:dyDescent="0.25">
      <c r="A199" s="1"/>
      <c r="B199" s="52" t="s">
        <v>314</v>
      </c>
      <c r="C199" s="25">
        <v>926</v>
      </c>
      <c r="D199" s="25" t="s">
        <v>44</v>
      </c>
      <c r="E199" s="25" t="s">
        <v>315</v>
      </c>
      <c r="F199" s="25"/>
      <c r="G199" s="109">
        <f>G200</f>
        <v>0</v>
      </c>
      <c r="H199" s="109">
        <f t="shared" ref="H199:M199" si="112">H200</f>
        <v>0</v>
      </c>
      <c r="I199" s="109">
        <f t="shared" si="112"/>
        <v>0</v>
      </c>
      <c r="J199" s="109">
        <f t="shared" si="112"/>
        <v>0</v>
      </c>
      <c r="K199" s="109">
        <f t="shared" si="112"/>
        <v>0</v>
      </c>
      <c r="L199" s="109">
        <f t="shared" si="112"/>
        <v>2853.9</v>
      </c>
      <c r="M199" s="35">
        <f t="shared" si="112"/>
        <v>2853.9</v>
      </c>
      <c r="O199" s="141"/>
    </row>
    <row r="200" spans="1:15" ht="63" customHeight="1" x14ac:dyDescent="0.25">
      <c r="A200" s="1"/>
      <c r="B200" s="50" t="s">
        <v>122</v>
      </c>
      <c r="C200" s="23">
        <v>926</v>
      </c>
      <c r="D200" s="23" t="s">
        <v>44</v>
      </c>
      <c r="E200" s="23" t="s">
        <v>315</v>
      </c>
      <c r="F200" s="23" t="s">
        <v>31</v>
      </c>
      <c r="G200" s="106"/>
      <c r="I200" s="96"/>
      <c r="J200" s="97"/>
      <c r="K200" s="110"/>
      <c r="L200" s="98">
        <v>2853.9</v>
      </c>
      <c r="M200" s="40">
        <f>K200+L200</f>
        <v>2853.9</v>
      </c>
    </row>
    <row r="201" spans="1:15" ht="14.25" customHeight="1" x14ac:dyDescent="0.25">
      <c r="A201" s="1"/>
      <c r="B201" s="52" t="s">
        <v>201</v>
      </c>
      <c r="C201" s="154">
        <v>926</v>
      </c>
      <c r="D201" s="25" t="s">
        <v>216</v>
      </c>
      <c r="E201" s="154" t="s">
        <v>60</v>
      </c>
      <c r="F201" s="154"/>
      <c r="G201" s="109">
        <f>G202</f>
        <v>27672.3</v>
      </c>
      <c r="H201" s="109">
        <f t="shared" ref="H201:M201" si="113">H202</f>
        <v>1000</v>
      </c>
      <c r="I201" s="109">
        <f t="shared" si="113"/>
        <v>28672.3</v>
      </c>
      <c r="J201" s="109">
        <f t="shared" si="113"/>
        <v>-1637.6</v>
      </c>
      <c r="K201" s="109">
        <f t="shared" si="113"/>
        <v>27034.7</v>
      </c>
      <c r="L201" s="109">
        <f t="shared" si="113"/>
        <v>500</v>
      </c>
      <c r="M201" s="35">
        <f t="shared" si="113"/>
        <v>27534.7</v>
      </c>
    </row>
    <row r="202" spans="1:15" ht="36" customHeight="1" x14ac:dyDescent="0.25">
      <c r="A202" s="1"/>
      <c r="B202" s="49" t="s">
        <v>11</v>
      </c>
      <c r="C202" s="151">
        <v>926</v>
      </c>
      <c r="D202" s="22" t="s">
        <v>216</v>
      </c>
      <c r="E202" s="151" t="s">
        <v>60</v>
      </c>
      <c r="F202" s="151" t="s">
        <v>62</v>
      </c>
      <c r="G202" s="106">
        <f>G203</f>
        <v>27672.3</v>
      </c>
      <c r="H202" s="95">
        <f>H203</f>
        <v>1000</v>
      </c>
      <c r="I202" s="96">
        <f>G202+H202</f>
        <v>28672.3</v>
      </c>
      <c r="J202" s="97">
        <f>J203</f>
        <v>-1637.6</v>
      </c>
      <c r="K202" s="95">
        <f>I202+J202</f>
        <v>27034.7</v>
      </c>
      <c r="L202" s="98">
        <f>L203</f>
        <v>500</v>
      </c>
      <c r="M202" s="16">
        <f>K202+L202</f>
        <v>27534.7</v>
      </c>
    </row>
    <row r="203" spans="1:15" ht="62.25" customHeight="1" x14ac:dyDescent="0.25">
      <c r="A203" s="1"/>
      <c r="B203" s="50" t="s">
        <v>122</v>
      </c>
      <c r="C203" s="152">
        <v>926</v>
      </c>
      <c r="D203" s="23" t="s">
        <v>216</v>
      </c>
      <c r="E203" s="152" t="s">
        <v>60</v>
      </c>
      <c r="F203" s="152">
        <v>611</v>
      </c>
      <c r="G203" s="106">
        <v>27672.3</v>
      </c>
      <c r="H203" s="95">
        <v>1000</v>
      </c>
      <c r="I203" s="96">
        <f>G203+H203</f>
        <v>28672.3</v>
      </c>
      <c r="J203" s="97">
        <f>-1851.5+13.9+200</f>
        <v>-1637.6</v>
      </c>
      <c r="K203" s="95">
        <f>I203+J203</f>
        <v>27034.7</v>
      </c>
      <c r="L203" s="98">
        <v>500</v>
      </c>
      <c r="M203" s="16">
        <f>K203+L203</f>
        <v>27534.7</v>
      </c>
    </row>
    <row r="204" spans="1:15" ht="27.75" customHeight="1" x14ac:dyDescent="0.25">
      <c r="A204" s="1"/>
      <c r="B204" s="52" t="s">
        <v>297</v>
      </c>
      <c r="C204" s="25">
        <v>926</v>
      </c>
      <c r="D204" s="25" t="s">
        <v>216</v>
      </c>
      <c r="E204" s="25" t="s">
        <v>296</v>
      </c>
      <c r="F204" s="25"/>
      <c r="G204" s="104"/>
      <c r="H204" s="104"/>
      <c r="I204" s="104"/>
      <c r="J204" s="104">
        <f>J205</f>
        <v>2940.6</v>
      </c>
      <c r="K204" s="104">
        <f>K205</f>
        <v>2940.6</v>
      </c>
      <c r="L204" s="105">
        <f>L205</f>
        <v>0</v>
      </c>
      <c r="M204" s="41">
        <f>M205</f>
        <v>2940.6</v>
      </c>
    </row>
    <row r="205" spans="1:15" ht="62.25" customHeight="1" x14ac:dyDescent="0.25">
      <c r="A205" s="1"/>
      <c r="B205" s="50" t="s">
        <v>122</v>
      </c>
      <c r="C205" s="23">
        <v>926</v>
      </c>
      <c r="D205" s="23" t="s">
        <v>216</v>
      </c>
      <c r="E205" s="23" t="s">
        <v>296</v>
      </c>
      <c r="F205" s="23" t="s">
        <v>81</v>
      </c>
      <c r="G205" s="106"/>
      <c r="H205" s="96"/>
      <c r="I205" s="96"/>
      <c r="J205" s="98">
        <v>2940.6</v>
      </c>
      <c r="K205" s="96">
        <f>I205+J205</f>
        <v>2940.6</v>
      </c>
      <c r="L205" s="98"/>
      <c r="M205" s="16">
        <f>K205+L205</f>
        <v>2940.6</v>
      </c>
    </row>
    <row r="206" spans="1:15" ht="38.25" customHeight="1" x14ac:dyDescent="0.25">
      <c r="A206" s="1"/>
      <c r="B206" s="52" t="s">
        <v>209</v>
      </c>
      <c r="C206" s="154">
        <v>926</v>
      </c>
      <c r="D206" s="25" t="s">
        <v>216</v>
      </c>
      <c r="E206" s="154" t="s">
        <v>270</v>
      </c>
      <c r="F206" s="154"/>
      <c r="G206" s="109">
        <f>G207</f>
        <v>3290.9</v>
      </c>
      <c r="H206" s="109">
        <f t="shared" ref="H206:M206" si="114">H207</f>
        <v>0</v>
      </c>
      <c r="I206" s="109">
        <f t="shared" si="114"/>
        <v>3290.9</v>
      </c>
      <c r="J206" s="109">
        <f t="shared" si="114"/>
        <v>0</v>
      </c>
      <c r="K206" s="109">
        <f t="shared" si="114"/>
        <v>3290.9</v>
      </c>
      <c r="L206" s="109">
        <f t="shared" si="114"/>
        <v>0</v>
      </c>
      <c r="M206" s="35">
        <f t="shared" si="114"/>
        <v>3290.9</v>
      </c>
    </row>
    <row r="207" spans="1:15" ht="38.25" customHeight="1" x14ac:dyDescent="0.25">
      <c r="A207" s="1"/>
      <c r="B207" s="49" t="s">
        <v>11</v>
      </c>
      <c r="C207" s="151">
        <v>926</v>
      </c>
      <c r="D207" s="22" t="s">
        <v>216</v>
      </c>
      <c r="E207" s="151" t="s">
        <v>270</v>
      </c>
      <c r="F207" s="151" t="s">
        <v>62</v>
      </c>
      <c r="G207" s="106">
        <f>G208</f>
        <v>3290.9</v>
      </c>
      <c r="I207" s="96">
        <f>G207+H207</f>
        <v>3290.9</v>
      </c>
      <c r="J207" s="97"/>
      <c r="K207" s="95">
        <f>I207+J207</f>
        <v>3290.9</v>
      </c>
      <c r="L207" s="98"/>
      <c r="M207" s="16">
        <f>K207+L207</f>
        <v>3290.9</v>
      </c>
    </row>
    <row r="208" spans="1:15" ht="63.75" customHeight="1" x14ac:dyDescent="0.25">
      <c r="A208" s="1"/>
      <c r="B208" s="50" t="s">
        <v>122</v>
      </c>
      <c r="C208" s="152">
        <v>926</v>
      </c>
      <c r="D208" s="23" t="s">
        <v>216</v>
      </c>
      <c r="E208" s="152" t="s">
        <v>270</v>
      </c>
      <c r="F208" s="152" t="s">
        <v>81</v>
      </c>
      <c r="G208" s="106">
        <v>3290.9</v>
      </c>
      <c r="I208" s="96">
        <f>G208+H208</f>
        <v>3290.9</v>
      </c>
      <c r="J208" s="97"/>
      <c r="K208" s="95">
        <f>I208+J208</f>
        <v>3290.9</v>
      </c>
      <c r="L208" s="98"/>
      <c r="M208" s="16">
        <f>K208+L208</f>
        <v>3290.9</v>
      </c>
    </row>
    <row r="209" spans="1:13" ht="43.5" customHeight="1" x14ac:dyDescent="0.25">
      <c r="A209" s="1"/>
      <c r="B209" s="52" t="s">
        <v>286</v>
      </c>
      <c r="C209" s="154">
        <v>926</v>
      </c>
      <c r="D209" s="25" t="s">
        <v>216</v>
      </c>
      <c r="E209" s="154" t="s">
        <v>270</v>
      </c>
      <c r="F209" s="154"/>
      <c r="G209" s="109">
        <f>G210</f>
        <v>0</v>
      </c>
      <c r="H209" s="109">
        <f t="shared" ref="H209:M209" si="115">H210</f>
        <v>33.200000000000003</v>
      </c>
      <c r="I209" s="109">
        <f t="shared" si="115"/>
        <v>33.200000000000003</v>
      </c>
      <c r="J209" s="109">
        <f t="shared" si="115"/>
        <v>0</v>
      </c>
      <c r="K209" s="109">
        <f t="shared" si="115"/>
        <v>33.200000000000003</v>
      </c>
      <c r="L209" s="109">
        <f t="shared" si="115"/>
        <v>0</v>
      </c>
      <c r="M209" s="35">
        <f t="shared" si="115"/>
        <v>33.200000000000003</v>
      </c>
    </row>
    <row r="210" spans="1:13" ht="43.5" customHeight="1" x14ac:dyDescent="0.25">
      <c r="A210" s="1"/>
      <c r="B210" s="49" t="s">
        <v>11</v>
      </c>
      <c r="C210" s="151">
        <v>926</v>
      </c>
      <c r="D210" s="22" t="s">
        <v>216</v>
      </c>
      <c r="E210" s="151" t="s">
        <v>270</v>
      </c>
      <c r="F210" s="151" t="s">
        <v>62</v>
      </c>
      <c r="G210" s="106"/>
      <c r="H210" s="95">
        <f>H211</f>
        <v>33.200000000000003</v>
      </c>
      <c r="I210" s="96">
        <f>G210+H210</f>
        <v>33.200000000000003</v>
      </c>
      <c r="J210" s="97"/>
      <c r="K210" s="95">
        <f>I210+J210</f>
        <v>33.200000000000003</v>
      </c>
      <c r="L210" s="98"/>
      <c r="M210" s="16">
        <f>K210+L210</f>
        <v>33.200000000000003</v>
      </c>
    </row>
    <row r="211" spans="1:13" ht="63.75" customHeight="1" x14ac:dyDescent="0.25">
      <c r="A211" s="1"/>
      <c r="B211" s="50" t="s">
        <v>122</v>
      </c>
      <c r="C211" s="152">
        <v>926</v>
      </c>
      <c r="D211" s="23" t="s">
        <v>216</v>
      </c>
      <c r="E211" s="152" t="s">
        <v>270</v>
      </c>
      <c r="F211" s="152" t="s">
        <v>81</v>
      </c>
      <c r="G211" s="106"/>
      <c r="H211" s="95">
        <v>33.200000000000003</v>
      </c>
      <c r="I211" s="96">
        <f>G211+H211</f>
        <v>33.200000000000003</v>
      </c>
      <c r="J211" s="97"/>
      <c r="K211" s="95">
        <f>I211+J211</f>
        <v>33.200000000000003</v>
      </c>
      <c r="L211" s="98"/>
      <c r="M211" s="16">
        <f>K211+L211</f>
        <v>33.200000000000003</v>
      </c>
    </row>
    <row r="212" spans="1:13" ht="47.25" customHeight="1" x14ac:dyDescent="0.25">
      <c r="A212" s="1"/>
      <c r="B212" s="52" t="s">
        <v>314</v>
      </c>
      <c r="C212" s="25">
        <v>926</v>
      </c>
      <c r="D212" s="25" t="s">
        <v>216</v>
      </c>
      <c r="E212" s="25" t="s">
        <v>315</v>
      </c>
      <c r="F212" s="25"/>
      <c r="G212" s="109">
        <f>G213</f>
        <v>0</v>
      </c>
      <c r="H212" s="109">
        <f t="shared" ref="H212:M212" si="116">H213</f>
        <v>0</v>
      </c>
      <c r="I212" s="109">
        <f t="shared" si="116"/>
        <v>0</v>
      </c>
      <c r="J212" s="109">
        <f t="shared" si="116"/>
        <v>0</v>
      </c>
      <c r="K212" s="109">
        <f t="shared" si="116"/>
        <v>0</v>
      </c>
      <c r="L212" s="109">
        <f t="shared" si="116"/>
        <v>1378.4</v>
      </c>
      <c r="M212" s="35">
        <f t="shared" si="116"/>
        <v>1378.4</v>
      </c>
    </row>
    <row r="213" spans="1:13" ht="63.75" customHeight="1" x14ac:dyDescent="0.25">
      <c r="A213" s="1"/>
      <c r="B213" s="50" t="s">
        <v>122</v>
      </c>
      <c r="C213" s="23">
        <v>926</v>
      </c>
      <c r="D213" s="23" t="s">
        <v>216</v>
      </c>
      <c r="E213" s="23" t="s">
        <v>315</v>
      </c>
      <c r="F213" s="23" t="s">
        <v>31</v>
      </c>
      <c r="G213" s="106"/>
      <c r="I213" s="96"/>
      <c r="J213" s="97"/>
      <c r="K213" s="110"/>
      <c r="L213" s="98">
        <v>1378.4</v>
      </c>
      <c r="M213" s="40">
        <f>K213+L213</f>
        <v>1378.4</v>
      </c>
    </row>
    <row r="214" spans="1:13" ht="41.25" customHeight="1" x14ac:dyDescent="0.25">
      <c r="A214" s="1"/>
      <c r="B214" s="52" t="s">
        <v>199</v>
      </c>
      <c r="C214" s="154">
        <v>926</v>
      </c>
      <c r="D214" s="25" t="s">
        <v>44</v>
      </c>
      <c r="E214" s="154" t="s">
        <v>102</v>
      </c>
      <c r="F214" s="154"/>
      <c r="G214" s="109">
        <f>G215</f>
        <v>281046.90000000002</v>
      </c>
      <c r="H214" s="109">
        <f t="shared" ref="H214:M214" si="117">H215</f>
        <v>0</v>
      </c>
      <c r="I214" s="109">
        <f t="shared" si="117"/>
        <v>281046.90000000002</v>
      </c>
      <c r="J214" s="109">
        <f t="shared" si="117"/>
        <v>0</v>
      </c>
      <c r="K214" s="109">
        <f t="shared" si="117"/>
        <v>281046.90000000002</v>
      </c>
      <c r="L214" s="109">
        <f t="shared" si="117"/>
        <v>0</v>
      </c>
      <c r="M214" s="35">
        <f t="shared" si="117"/>
        <v>281046.90000000002</v>
      </c>
    </row>
    <row r="215" spans="1:13" ht="36.75" customHeight="1" x14ac:dyDescent="0.25">
      <c r="A215" s="1"/>
      <c r="B215" s="49" t="s">
        <v>11</v>
      </c>
      <c r="C215" s="151">
        <v>926</v>
      </c>
      <c r="D215" s="22" t="s">
        <v>44</v>
      </c>
      <c r="E215" s="151" t="s">
        <v>102</v>
      </c>
      <c r="F215" s="151" t="s">
        <v>62</v>
      </c>
      <c r="G215" s="106">
        <f>G216</f>
        <v>281046.90000000002</v>
      </c>
      <c r="I215" s="96">
        <f>G215+H215</f>
        <v>281046.90000000002</v>
      </c>
      <c r="J215" s="97"/>
      <c r="K215" s="95">
        <f>I215+J215</f>
        <v>281046.90000000002</v>
      </c>
      <c r="L215" s="98"/>
      <c r="M215" s="16">
        <f>K215+L215</f>
        <v>281046.90000000002</v>
      </c>
    </row>
    <row r="216" spans="1:13" ht="63.75" customHeight="1" x14ac:dyDescent="0.25">
      <c r="A216" s="1"/>
      <c r="B216" s="50" t="s">
        <v>122</v>
      </c>
      <c r="C216" s="152">
        <v>926</v>
      </c>
      <c r="D216" s="23" t="s">
        <v>44</v>
      </c>
      <c r="E216" s="152" t="s">
        <v>102</v>
      </c>
      <c r="F216" s="152">
        <v>611</v>
      </c>
      <c r="G216" s="106">
        <v>281046.90000000002</v>
      </c>
      <c r="H216" s="112"/>
      <c r="I216" s="96">
        <f>G216+H216</f>
        <v>281046.90000000002</v>
      </c>
      <c r="J216" s="97"/>
      <c r="K216" s="95">
        <f>I216+J216</f>
        <v>281046.90000000002</v>
      </c>
      <c r="L216" s="98"/>
      <c r="M216" s="16">
        <f>K216+L216</f>
        <v>281046.90000000002</v>
      </c>
    </row>
    <row r="217" spans="1:13" ht="15" customHeight="1" x14ac:dyDescent="0.25">
      <c r="A217" s="1"/>
      <c r="B217" s="52" t="s">
        <v>210</v>
      </c>
      <c r="C217" s="154">
        <v>926</v>
      </c>
      <c r="D217" s="25" t="s">
        <v>44</v>
      </c>
      <c r="E217" s="154" t="s">
        <v>97</v>
      </c>
      <c r="F217" s="154"/>
      <c r="G217" s="109">
        <f>G218</f>
        <v>16027.3</v>
      </c>
      <c r="H217" s="109">
        <f t="shared" ref="H217:M217" si="118">H218</f>
        <v>0</v>
      </c>
      <c r="I217" s="109">
        <f t="shared" si="118"/>
        <v>16027.3</v>
      </c>
      <c r="J217" s="109">
        <f t="shared" si="118"/>
        <v>0</v>
      </c>
      <c r="K217" s="109">
        <f t="shared" si="118"/>
        <v>16027.3</v>
      </c>
      <c r="L217" s="109">
        <f t="shared" si="118"/>
        <v>0</v>
      </c>
      <c r="M217" s="35">
        <f t="shared" si="118"/>
        <v>16027.3</v>
      </c>
    </row>
    <row r="218" spans="1:13" ht="37.5" customHeight="1" x14ac:dyDescent="0.25">
      <c r="A218" s="1"/>
      <c r="B218" s="49" t="s">
        <v>11</v>
      </c>
      <c r="C218" s="151">
        <v>926</v>
      </c>
      <c r="D218" s="22" t="s">
        <v>44</v>
      </c>
      <c r="E218" s="151" t="s">
        <v>97</v>
      </c>
      <c r="F218" s="151" t="s">
        <v>62</v>
      </c>
      <c r="G218" s="106">
        <f>G219</f>
        <v>16027.3</v>
      </c>
      <c r="I218" s="96">
        <f>G218+H218</f>
        <v>16027.3</v>
      </c>
      <c r="J218" s="97"/>
      <c r="K218" s="95">
        <f>I218+J218</f>
        <v>16027.3</v>
      </c>
      <c r="L218" s="98"/>
      <c r="M218" s="16">
        <f>K218+L218</f>
        <v>16027.3</v>
      </c>
    </row>
    <row r="219" spans="1:13" ht="16.5" customHeight="1" x14ac:dyDescent="0.25">
      <c r="A219" s="1"/>
      <c r="B219" s="50" t="s">
        <v>68</v>
      </c>
      <c r="C219" s="152">
        <v>926</v>
      </c>
      <c r="D219" s="23" t="s">
        <v>44</v>
      </c>
      <c r="E219" s="152" t="s">
        <v>97</v>
      </c>
      <c r="F219" s="152" t="s">
        <v>31</v>
      </c>
      <c r="G219" s="106">
        <v>16027.3</v>
      </c>
      <c r="I219" s="96">
        <f>G219+H219</f>
        <v>16027.3</v>
      </c>
      <c r="J219" s="97"/>
      <c r="K219" s="95">
        <f>I219+J219</f>
        <v>16027.3</v>
      </c>
      <c r="L219" s="98"/>
      <c r="M219" s="16">
        <f>K219+L219</f>
        <v>16027.3</v>
      </c>
    </row>
    <row r="220" spans="1:13" ht="16.5" customHeight="1" x14ac:dyDescent="0.25">
      <c r="A220" s="1"/>
      <c r="B220" s="52" t="s">
        <v>252</v>
      </c>
      <c r="C220" s="154">
        <v>926</v>
      </c>
      <c r="D220" s="25" t="s">
        <v>44</v>
      </c>
      <c r="E220" s="25" t="s">
        <v>274</v>
      </c>
      <c r="F220" s="154"/>
      <c r="G220" s="109">
        <f>G221</f>
        <v>25488.3</v>
      </c>
      <c r="H220" s="109">
        <f t="shared" ref="H220:M220" si="119">H221</f>
        <v>0</v>
      </c>
      <c r="I220" s="109">
        <f t="shared" si="119"/>
        <v>25488.3</v>
      </c>
      <c r="J220" s="109">
        <f t="shared" si="119"/>
        <v>0</v>
      </c>
      <c r="K220" s="109">
        <f t="shared" si="119"/>
        <v>25488.3</v>
      </c>
      <c r="L220" s="109">
        <f t="shared" si="119"/>
        <v>0</v>
      </c>
      <c r="M220" s="35">
        <f t="shared" si="119"/>
        <v>25488.3</v>
      </c>
    </row>
    <row r="221" spans="1:13" ht="16.5" customHeight="1" x14ac:dyDescent="0.25">
      <c r="A221" s="1"/>
      <c r="B221" s="49" t="s">
        <v>11</v>
      </c>
      <c r="C221" s="151">
        <v>926</v>
      </c>
      <c r="D221" s="22" t="s">
        <v>44</v>
      </c>
      <c r="E221" s="22" t="s">
        <v>274</v>
      </c>
      <c r="F221" s="152">
        <v>600</v>
      </c>
      <c r="G221" s="106">
        <f>G222</f>
        <v>25488.3</v>
      </c>
      <c r="I221" s="96">
        <f>G221+H221</f>
        <v>25488.3</v>
      </c>
      <c r="J221" s="97"/>
      <c r="K221" s="95">
        <f>I221+J221</f>
        <v>25488.3</v>
      </c>
      <c r="L221" s="98"/>
      <c r="M221" s="16">
        <f>K221+L221</f>
        <v>25488.3</v>
      </c>
    </row>
    <row r="222" spans="1:13" ht="16.5" customHeight="1" x14ac:dyDescent="0.25">
      <c r="A222" s="1"/>
      <c r="B222" s="50" t="s">
        <v>68</v>
      </c>
      <c r="C222" s="152">
        <v>926</v>
      </c>
      <c r="D222" s="23" t="s">
        <v>44</v>
      </c>
      <c r="E222" s="23" t="s">
        <v>274</v>
      </c>
      <c r="F222" s="152">
        <v>612</v>
      </c>
      <c r="G222" s="106">
        <v>25488.3</v>
      </c>
      <c r="I222" s="96">
        <f>G222+H222</f>
        <v>25488.3</v>
      </c>
      <c r="J222" s="97"/>
      <c r="K222" s="95">
        <f>I222+J222</f>
        <v>25488.3</v>
      </c>
      <c r="L222" s="98"/>
      <c r="M222" s="16">
        <f>K222+L222</f>
        <v>25488.3</v>
      </c>
    </row>
    <row r="223" spans="1:13" ht="16.5" customHeight="1" x14ac:dyDescent="0.25">
      <c r="A223" s="1"/>
      <c r="B223" s="52" t="s">
        <v>281</v>
      </c>
      <c r="C223" s="154">
        <v>926</v>
      </c>
      <c r="D223" s="25" t="s">
        <v>44</v>
      </c>
      <c r="E223" s="25" t="s">
        <v>274</v>
      </c>
      <c r="F223" s="154"/>
      <c r="G223" s="109">
        <f>G224</f>
        <v>0</v>
      </c>
      <c r="H223" s="109">
        <f t="shared" ref="H223:M223" si="120">H224</f>
        <v>257.39999999999998</v>
      </c>
      <c r="I223" s="109">
        <f t="shared" si="120"/>
        <v>257.39999999999998</v>
      </c>
      <c r="J223" s="109">
        <f t="shared" si="120"/>
        <v>0</v>
      </c>
      <c r="K223" s="109">
        <f t="shared" si="120"/>
        <v>257.39999999999998</v>
      </c>
      <c r="L223" s="109">
        <f t="shared" si="120"/>
        <v>0</v>
      </c>
      <c r="M223" s="35">
        <f t="shared" si="120"/>
        <v>257.39999999999998</v>
      </c>
    </row>
    <row r="224" spans="1:13" ht="16.5" customHeight="1" x14ac:dyDescent="0.25">
      <c r="A224" s="1"/>
      <c r="B224" s="49" t="s">
        <v>11</v>
      </c>
      <c r="C224" s="151">
        <v>926</v>
      </c>
      <c r="D224" s="22" t="s">
        <v>44</v>
      </c>
      <c r="E224" s="22" t="s">
        <v>274</v>
      </c>
      <c r="F224" s="152">
        <v>600</v>
      </c>
      <c r="G224" s="106">
        <f>G225</f>
        <v>0</v>
      </c>
      <c r="H224" s="95">
        <f>H225</f>
        <v>257.39999999999998</v>
      </c>
      <c r="I224" s="96">
        <f>G224+H224</f>
        <v>257.39999999999998</v>
      </c>
      <c r="J224" s="97"/>
      <c r="K224" s="95">
        <f>I224+J224</f>
        <v>257.39999999999998</v>
      </c>
      <c r="L224" s="98"/>
      <c r="M224" s="16">
        <f>K224+L224</f>
        <v>257.39999999999998</v>
      </c>
    </row>
    <row r="225" spans="1:13" ht="16.5" customHeight="1" x14ac:dyDescent="0.25">
      <c r="A225" s="1"/>
      <c r="B225" s="50" t="s">
        <v>68</v>
      </c>
      <c r="C225" s="152">
        <v>926</v>
      </c>
      <c r="D225" s="23" t="s">
        <v>44</v>
      </c>
      <c r="E225" s="23" t="s">
        <v>274</v>
      </c>
      <c r="F225" s="152">
        <v>612</v>
      </c>
      <c r="G225" s="106"/>
      <c r="H225" s="95">
        <v>257.39999999999998</v>
      </c>
      <c r="I225" s="96">
        <f>G225+H225</f>
        <v>257.39999999999998</v>
      </c>
      <c r="J225" s="97"/>
      <c r="K225" s="95">
        <f>I225+J225</f>
        <v>257.39999999999998</v>
      </c>
      <c r="L225" s="98"/>
      <c r="M225" s="16">
        <f>K225+L225</f>
        <v>257.39999999999998</v>
      </c>
    </row>
    <row r="226" spans="1:13" ht="27" customHeight="1" x14ac:dyDescent="0.25">
      <c r="A226" s="1"/>
      <c r="B226" s="52" t="s">
        <v>267</v>
      </c>
      <c r="C226" s="154">
        <v>926</v>
      </c>
      <c r="D226" s="25" t="s">
        <v>44</v>
      </c>
      <c r="E226" s="25" t="s">
        <v>266</v>
      </c>
      <c r="F226" s="154"/>
      <c r="G226" s="109">
        <f>G227</f>
        <v>4062.2</v>
      </c>
      <c r="H226" s="109">
        <f t="shared" ref="H226:M226" si="121">H227</f>
        <v>0</v>
      </c>
      <c r="I226" s="109">
        <f t="shared" si="121"/>
        <v>4062.2</v>
      </c>
      <c r="J226" s="109">
        <f t="shared" si="121"/>
        <v>0</v>
      </c>
      <c r="K226" s="109">
        <f t="shared" si="121"/>
        <v>4062.2</v>
      </c>
      <c r="L226" s="109">
        <f t="shared" si="121"/>
        <v>0</v>
      </c>
      <c r="M226" s="35">
        <f t="shared" si="121"/>
        <v>4062.2</v>
      </c>
    </row>
    <row r="227" spans="1:13" ht="16.5" customHeight="1" x14ac:dyDescent="0.25">
      <c r="A227" s="1"/>
      <c r="B227" s="49" t="s">
        <v>11</v>
      </c>
      <c r="C227" s="151">
        <v>926</v>
      </c>
      <c r="D227" s="22" t="s">
        <v>44</v>
      </c>
      <c r="E227" s="22" t="s">
        <v>266</v>
      </c>
      <c r="F227" s="152">
        <v>600</v>
      </c>
      <c r="G227" s="106">
        <f>G228</f>
        <v>4062.2</v>
      </c>
      <c r="I227" s="96">
        <f>G227+H227</f>
        <v>4062.2</v>
      </c>
      <c r="J227" s="97"/>
      <c r="K227" s="95">
        <f>I227+J227</f>
        <v>4062.2</v>
      </c>
      <c r="L227" s="98"/>
      <c r="M227" s="16">
        <f>K227+L227</f>
        <v>4062.2</v>
      </c>
    </row>
    <row r="228" spans="1:13" ht="16.5" customHeight="1" x14ac:dyDescent="0.25">
      <c r="A228" s="1"/>
      <c r="B228" s="50" t="s">
        <v>68</v>
      </c>
      <c r="C228" s="152">
        <v>926</v>
      </c>
      <c r="D228" s="23" t="s">
        <v>44</v>
      </c>
      <c r="E228" s="23" t="s">
        <v>266</v>
      </c>
      <c r="F228" s="152">
        <v>612</v>
      </c>
      <c r="G228" s="106">
        <v>4062.2</v>
      </c>
      <c r="I228" s="96">
        <f>G228+H228</f>
        <v>4062.2</v>
      </c>
      <c r="J228" s="97"/>
      <c r="K228" s="95">
        <f>I228+J228</f>
        <v>4062.2</v>
      </c>
      <c r="L228" s="98"/>
      <c r="M228" s="16">
        <f>K228+L228</f>
        <v>4062.2</v>
      </c>
    </row>
    <row r="229" spans="1:13" ht="27" customHeight="1" x14ac:dyDescent="0.25">
      <c r="A229" s="1"/>
      <c r="B229" s="52" t="s">
        <v>268</v>
      </c>
      <c r="C229" s="154">
        <v>926</v>
      </c>
      <c r="D229" s="25" t="s">
        <v>44</v>
      </c>
      <c r="E229" s="25" t="s">
        <v>269</v>
      </c>
      <c r="F229" s="154"/>
      <c r="G229" s="109">
        <f>G230</f>
        <v>0</v>
      </c>
      <c r="H229" s="109">
        <f t="shared" ref="H229" si="122">H230</f>
        <v>30616.799999999999</v>
      </c>
      <c r="I229" s="109">
        <f t="shared" ref="I229:M229" si="123">I230</f>
        <v>30616.799999999999</v>
      </c>
      <c r="J229" s="109">
        <f t="shared" si="123"/>
        <v>0</v>
      </c>
      <c r="K229" s="109">
        <f t="shared" si="123"/>
        <v>30616.799999999999</v>
      </c>
      <c r="L229" s="109">
        <f t="shared" si="123"/>
        <v>0</v>
      </c>
      <c r="M229" s="35">
        <f t="shared" si="123"/>
        <v>30616.799999999999</v>
      </c>
    </row>
    <row r="230" spans="1:13" ht="16.5" customHeight="1" x14ac:dyDescent="0.25">
      <c r="A230" s="1"/>
      <c r="B230" s="49" t="s">
        <v>11</v>
      </c>
      <c r="C230" s="151">
        <v>926</v>
      </c>
      <c r="D230" s="22" t="s">
        <v>44</v>
      </c>
      <c r="E230" s="22" t="s">
        <v>269</v>
      </c>
      <c r="F230" s="152">
        <v>600</v>
      </c>
      <c r="G230" s="106">
        <f>G231</f>
        <v>0</v>
      </c>
      <c r="H230" s="95">
        <f>H231</f>
        <v>30616.799999999999</v>
      </c>
      <c r="I230" s="96">
        <f>G230+H230</f>
        <v>30616.799999999999</v>
      </c>
      <c r="J230" s="97"/>
      <c r="K230" s="95">
        <f>I230+J230</f>
        <v>30616.799999999999</v>
      </c>
      <c r="L230" s="98"/>
      <c r="M230" s="16">
        <f>K230+L230</f>
        <v>30616.799999999999</v>
      </c>
    </row>
    <row r="231" spans="1:13" ht="16.5" customHeight="1" x14ac:dyDescent="0.25">
      <c r="A231" s="1"/>
      <c r="B231" s="50" t="s">
        <v>68</v>
      </c>
      <c r="C231" s="152">
        <v>926</v>
      </c>
      <c r="D231" s="23" t="s">
        <v>44</v>
      </c>
      <c r="E231" s="23" t="s">
        <v>269</v>
      </c>
      <c r="F231" s="152">
        <v>612</v>
      </c>
      <c r="G231" s="106"/>
      <c r="H231" s="95">
        <v>30616.799999999999</v>
      </c>
      <c r="I231" s="96">
        <f>G231+H231</f>
        <v>30616.799999999999</v>
      </c>
      <c r="J231" s="97"/>
      <c r="K231" s="95">
        <f>I231+J231</f>
        <v>30616.799999999999</v>
      </c>
      <c r="L231" s="98"/>
      <c r="M231" s="16">
        <f>K231+L231</f>
        <v>30616.799999999999</v>
      </c>
    </row>
    <row r="232" spans="1:13" ht="54.75" customHeight="1" x14ac:dyDescent="0.25">
      <c r="A232" s="1"/>
      <c r="B232" s="58" t="s">
        <v>255</v>
      </c>
      <c r="C232" s="75">
        <v>926</v>
      </c>
      <c r="D232" s="14" t="s">
        <v>44</v>
      </c>
      <c r="E232" s="75" t="s">
        <v>256</v>
      </c>
      <c r="F232" s="75"/>
      <c r="G232" s="99">
        <f>G233</f>
        <v>2157.4</v>
      </c>
      <c r="H232" s="99">
        <f t="shared" ref="H232:M232" si="124">H233</f>
        <v>0</v>
      </c>
      <c r="I232" s="99">
        <f t="shared" si="124"/>
        <v>2157.4</v>
      </c>
      <c r="J232" s="99">
        <f t="shared" si="124"/>
        <v>0</v>
      </c>
      <c r="K232" s="99">
        <f t="shared" si="124"/>
        <v>2157.4</v>
      </c>
      <c r="L232" s="99">
        <f t="shared" si="124"/>
        <v>0</v>
      </c>
      <c r="M232" s="75">
        <f t="shared" si="124"/>
        <v>2157.4</v>
      </c>
    </row>
    <row r="233" spans="1:13" ht="16.5" customHeight="1" x14ac:dyDescent="0.25">
      <c r="A233" s="1"/>
      <c r="B233" s="59" t="s">
        <v>257</v>
      </c>
      <c r="C233" s="92">
        <v>926</v>
      </c>
      <c r="D233" s="11" t="s">
        <v>44</v>
      </c>
      <c r="E233" s="92" t="s">
        <v>256</v>
      </c>
      <c r="F233" s="9">
        <v>600</v>
      </c>
      <c r="G233" s="106">
        <f>G234</f>
        <v>2157.4</v>
      </c>
      <c r="I233" s="96">
        <f>G233+H233</f>
        <v>2157.4</v>
      </c>
      <c r="J233" s="97"/>
      <c r="K233" s="95">
        <f>I233+J233</f>
        <v>2157.4</v>
      </c>
      <c r="L233" s="98"/>
      <c r="M233" s="16">
        <f>K233+L233</f>
        <v>2157.4</v>
      </c>
    </row>
    <row r="234" spans="1:13" ht="16.5" customHeight="1" x14ac:dyDescent="0.25">
      <c r="A234" s="1"/>
      <c r="B234" s="59" t="s">
        <v>33</v>
      </c>
      <c r="C234" s="92">
        <v>926</v>
      </c>
      <c r="D234" s="11" t="s">
        <v>44</v>
      </c>
      <c r="E234" s="92" t="s">
        <v>256</v>
      </c>
      <c r="F234" s="9">
        <v>612</v>
      </c>
      <c r="G234" s="106">
        <v>2157.4</v>
      </c>
      <c r="I234" s="96">
        <f>G234+H234</f>
        <v>2157.4</v>
      </c>
      <c r="J234" s="97"/>
      <c r="K234" s="95">
        <f>I234+J234</f>
        <v>2157.4</v>
      </c>
      <c r="L234" s="98"/>
      <c r="M234" s="16">
        <f>K234+L234</f>
        <v>2157.4</v>
      </c>
    </row>
    <row r="235" spans="1:13" ht="69.75" customHeight="1" x14ac:dyDescent="0.25">
      <c r="A235" s="1"/>
      <c r="B235" s="58" t="s">
        <v>282</v>
      </c>
      <c r="C235" s="75">
        <v>926</v>
      </c>
      <c r="D235" s="14" t="s">
        <v>44</v>
      </c>
      <c r="E235" s="75" t="s">
        <v>256</v>
      </c>
      <c r="F235" s="75"/>
      <c r="G235" s="99">
        <f>G236</f>
        <v>0</v>
      </c>
      <c r="H235" s="99">
        <f t="shared" ref="H235:M235" si="125">H236</f>
        <v>21.6</v>
      </c>
      <c r="I235" s="99">
        <f t="shared" si="125"/>
        <v>21.6</v>
      </c>
      <c r="J235" s="99">
        <f t="shared" si="125"/>
        <v>0.2</v>
      </c>
      <c r="K235" s="99">
        <f t="shared" si="125"/>
        <v>21.8</v>
      </c>
      <c r="L235" s="99">
        <f t="shared" si="125"/>
        <v>0</v>
      </c>
      <c r="M235" s="75">
        <f t="shared" si="125"/>
        <v>21.8</v>
      </c>
    </row>
    <row r="236" spans="1:13" ht="16.5" customHeight="1" x14ac:dyDescent="0.25">
      <c r="A236" s="1"/>
      <c r="B236" s="59" t="s">
        <v>257</v>
      </c>
      <c r="C236" s="92">
        <v>926</v>
      </c>
      <c r="D236" s="11" t="s">
        <v>44</v>
      </c>
      <c r="E236" s="92" t="s">
        <v>256</v>
      </c>
      <c r="F236" s="9">
        <v>600</v>
      </c>
      <c r="G236" s="106">
        <f>G237</f>
        <v>0</v>
      </c>
      <c r="H236" s="95">
        <f>H237</f>
        <v>21.6</v>
      </c>
      <c r="I236" s="96">
        <f>G236+H236</f>
        <v>21.6</v>
      </c>
      <c r="J236" s="97">
        <f>J237</f>
        <v>0.2</v>
      </c>
      <c r="K236" s="95">
        <f>I236+J236</f>
        <v>21.8</v>
      </c>
      <c r="L236" s="98">
        <f>L237</f>
        <v>0</v>
      </c>
      <c r="M236" s="16">
        <f>K236+L236</f>
        <v>21.8</v>
      </c>
    </row>
    <row r="237" spans="1:13" ht="16.5" customHeight="1" x14ac:dyDescent="0.25">
      <c r="A237" s="1"/>
      <c r="B237" s="59" t="s">
        <v>33</v>
      </c>
      <c r="C237" s="92">
        <v>926</v>
      </c>
      <c r="D237" s="11" t="s">
        <v>44</v>
      </c>
      <c r="E237" s="92" t="s">
        <v>256</v>
      </c>
      <c r="F237" s="9">
        <v>612</v>
      </c>
      <c r="G237" s="106"/>
      <c r="H237" s="95">
        <v>21.6</v>
      </c>
      <c r="I237" s="96">
        <f>G237+H237</f>
        <v>21.6</v>
      </c>
      <c r="J237" s="97">
        <v>0.2</v>
      </c>
      <c r="K237" s="95">
        <f>I237+J237</f>
        <v>21.8</v>
      </c>
      <c r="L237" s="98"/>
      <c r="M237" s="16">
        <f>K237+L237</f>
        <v>21.8</v>
      </c>
    </row>
    <row r="238" spans="1:13" ht="38.25" customHeight="1" x14ac:dyDescent="0.25">
      <c r="A238" s="1"/>
      <c r="B238" s="52" t="s">
        <v>217</v>
      </c>
      <c r="C238" s="154">
        <v>926</v>
      </c>
      <c r="D238" s="25" t="s">
        <v>115</v>
      </c>
      <c r="E238" s="154" t="s">
        <v>40</v>
      </c>
      <c r="F238" s="154"/>
      <c r="G238" s="109">
        <f>G239</f>
        <v>1200</v>
      </c>
      <c r="H238" s="109">
        <f t="shared" ref="H238:M238" si="126">H239</f>
        <v>0</v>
      </c>
      <c r="I238" s="109">
        <f t="shared" si="126"/>
        <v>1200</v>
      </c>
      <c r="J238" s="109">
        <f t="shared" si="126"/>
        <v>0</v>
      </c>
      <c r="K238" s="109">
        <f t="shared" si="126"/>
        <v>1200</v>
      </c>
      <c r="L238" s="109">
        <f t="shared" si="126"/>
        <v>0</v>
      </c>
      <c r="M238" s="35">
        <f t="shared" si="126"/>
        <v>1200</v>
      </c>
    </row>
    <row r="239" spans="1:13" ht="35.25" customHeight="1" x14ac:dyDescent="0.25">
      <c r="A239" s="1"/>
      <c r="B239" s="49" t="s">
        <v>11</v>
      </c>
      <c r="C239" s="151">
        <v>926</v>
      </c>
      <c r="D239" s="22" t="s">
        <v>115</v>
      </c>
      <c r="E239" s="151" t="s">
        <v>40</v>
      </c>
      <c r="F239" s="151" t="s">
        <v>62</v>
      </c>
      <c r="G239" s="106">
        <f>G240</f>
        <v>1200</v>
      </c>
      <c r="I239" s="96">
        <f>G239+H239</f>
        <v>1200</v>
      </c>
      <c r="J239" s="97"/>
      <c r="K239" s="95">
        <f>I239+J239</f>
        <v>1200</v>
      </c>
      <c r="L239" s="98"/>
      <c r="M239" s="16">
        <f>K239+L239</f>
        <v>1200</v>
      </c>
    </row>
    <row r="240" spans="1:13" ht="60.75" customHeight="1" x14ac:dyDescent="0.25">
      <c r="A240" s="1"/>
      <c r="B240" s="50" t="s">
        <v>122</v>
      </c>
      <c r="C240" s="152">
        <v>926</v>
      </c>
      <c r="D240" s="23" t="s">
        <v>115</v>
      </c>
      <c r="E240" s="152" t="s">
        <v>40</v>
      </c>
      <c r="F240" s="152" t="s">
        <v>81</v>
      </c>
      <c r="G240" s="106">
        <v>1200</v>
      </c>
      <c r="I240" s="96">
        <f>G240+H240</f>
        <v>1200</v>
      </c>
      <c r="J240" s="97"/>
      <c r="K240" s="95">
        <f>I240+J240</f>
        <v>1200</v>
      </c>
      <c r="L240" s="98"/>
      <c r="M240" s="16">
        <f>K240+L240</f>
        <v>1200</v>
      </c>
    </row>
    <row r="241" spans="1:13" ht="34.5" customHeight="1" x14ac:dyDescent="0.25">
      <c r="A241" s="1"/>
      <c r="B241" s="52" t="s">
        <v>240</v>
      </c>
      <c r="C241" s="154">
        <v>926</v>
      </c>
      <c r="D241" s="25" t="s">
        <v>115</v>
      </c>
      <c r="E241" s="25" t="s">
        <v>241</v>
      </c>
      <c r="F241" s="25"/>
      <c r="G241" s="109">
        <f>G242</f>
        <v>7959.6</v>
      </c>
      <c r="H241" s="109">
        <f t="shared" ref="H241:M241" si="127">H242</f>
        <v>0</v>
      </c>
      <c r="I241" s="109">
        <f t="shared" si="127"/>
        <v>7959.6</v>
      </c>
      <c r="J241" s="109">
        <f t="shared" si="127"/>
        <v>0</v>
      </c>
      <c r="K241" s="109">
        <f t="shared" si="127"/>
        <v>7959.6</v>
      </c>
      <c r="L241" s="109">
        <f t="shared" si="127"/>
        <v>-426.5</v>
      </c>
      <c r="M241" s="35">
        <f t="shared" si="127"/>
        <v>7533.1</v>
      </c>
    </row>
    <row r="242" spans="1:13" ht="24.75" customHeight="1" x14ac:dyDescent="0.25">
      <c r="A242" s="1"/>
      <c r="B242" s="49" t="s">
        <v>33</v>
      </c>
      <c r="C242" s="151">
        <v>926</v>
      </c>
      <c r="D242" s="22" t="s">
        <v>115</v>
      </c>
      <c r="E242" s="22" t="s">
        <v>241</v>
      </c>
      <c r="F242" s="152">
        <v>611</v>
      </c>
      <c r="G242" s="106">
        <v>7959.6</v>
      </c>
      <c r="I242" s="96">
        <f>G242+H242</f>
        <v>7959.6</v>
      </c>
      <c r="J242" s="97"/>
      <c r="K242" s="95">
        <f>I242+J242</f>
        <v>7959.6</v>
      </c>
      <c r="L242" s="98">
        <v>-426.5</v>
      </c>
      <c r="M242" s="16">
        <f>K242+L242</f>
        <v>7533.1</v>
      </c>
    </row>
    <row r="243" spans="1:13" ht="15" customHeight="1" x14ac:dyDescent="0.25">
      <c r="A243" s="1"/>
      <c r="B243" s="52" t="s">
        <v>211</v>
      </c>
      <c r="C243" s="154">
        <v>926</v>
      </c>
      <c r="D243" s="25" t="s">
        <v>115</v>
      </c>
      <c r="E243" s="154" t="s">
        <v>148</v>
      </c>
      <c r="F243" s="154"/>
      <c r="G243" s="109">
        <f>G244</f>
        <v>50</v>
      </c>
      <c r="H243" s="109">
        <f t="shared" ref="H243:M243" si="128">H244</f>
        <v>0</v>
      </c>
      <c r="I243" s="109">
        <f t="shared" si="128"/>
        <v>50</v>
      </c>
      <c r="J243" s="109">
        <f t="shared" si="128"/>
        <v>0</v>
      </c>
      <c r="K243" s="109">
        <f t="shared" si="128"/>
        <v>50</v>
      </c>
      <c r="L243" s="109">
        <f t="shared" si="128"/>
        <v>0</v>
      </c>
      <c r="M243" s="35">
        <f t="shared" si="128"/>
        <v>50</v>
      </c>
    </row>
    <row r="244" spans="1:13" ht="37.5" customHeight="1" x14ac:dyDescent="0.25">
      <c r="A244" s="1"/>
      <c r="B244" s="50" t="s">
        <v>85</v>
      </c>
      <c r="C244" s="152">
        <v>926</v>
      </c>
      <c r="D244" s="23" t="s">
        <v>115</v>
      </c>
      <c r="E244" s="152" t="s">
        <v>148</v>
      </c>
      <c r="F244" s="152" t="s">
        <v>137</v>
      </c>
      <c r="G244" s="106">
        <v>50</v>
      </c>
      <c r="I244" s="96">
        <f>G244+H244</f>
        <v>50</v>
      </c>
      <c r="J244" s="97"/>
      <c r="K244" s="95">
        <f>I244+J244</f>
        <v>50</v>
      </c>
      <c r="L244" s="98"/>
      <c r="M244" s="16">
        <f>K244+L244</f>
        <v>50</v>
      </c>
    </row>
    <row r="245" spans="1:13" ht="52.5" customHeight="1" x14ac:dyDescent="0.25">
      <c r="A245" s="1"/>
      <c r="B245" s="52" t="s">
        <v>159</v>
      </c>
      <c r="C245" s="154">
        <v>926</v>
      </c>
      <c r="D245" s="25" t="s">
        <v>79</v>
      </c>
      <c r="E245" s="154" t="s">
        <v>72</v>
      </c>
      <c r="F245" s="154"/>
      <c r="G245" s="109">
        <f>G246</f>
        <v>2741.7</v>
      </c>
      <c r="H245" s="109">
        <f t="shared" ref="H245:M245" si="129">H246</f>
        <v>0</v>
      </c>
      <c r="I245" s="109">
        <f t="shared" si="129"/>
        <v>2741.7</v>
      </c>
      <c r="J245" s="109">
        <f t="shared" si="129"/>
        <v>0</v>
      </c>
      <c r="K245" s="109">
        <f t="shared" si="129"/>
        <v>2741.7</v>
      </c>
      <c r="L245" s="109">
        <f t="shared" si="129"/>
        <v>0</v>
      </c>
      <c r="M245" s="35">
        <f t="shared" si="129"/>
        <v>2741.7</v>
      </c>
    </row>
    <row r="246" spans="1:13" ht="25.5" customHeight="1" x14ac:dyDescent="0.25">
      <c r="A246" s="1"/>
      <c r="B246" s="49" t="s">
        <v>94</v>
      </c>
      <c r="C246" s="151">
        <v>926</v>
      </c>
      <c r="D246" s="22" t="s">
        <v>79</v>
      </c>
      <c r="E246" s="151" t="s">
        <v>72</v>
      </c>
      <c r="F246" s="151" t="s">
        <v>103</v>
      </c>
      <c r="G246" s="106">
        <f>G247+G248+G249</f>
        <v>2741.7</v>
      </c>
      <c r="H246" s="107"/>
      <c r="I246" s="108">
        <f>G246+H246</f>
        <v>2741.7</v>
      </c>
      <c r="J246" s="97"/>
      <c r="K246" s="107">
        <f>I246+J246</f>
        <v>2741.7</v>
      </c>
      <c r="L246" s="98"/>
      <c r="M246" s="34">
        <f>K246+L246</f>
        <v>2741.7</v>
      </c>
    </row>
    <row r="247" spans="1:13" ht="25.5" customHeight="1" x14ac:dyDescent="0.25">
      <c r="A247" s="1"/>
      <c r="B247" s="50" t="s">
        <v>49</v>
      </c>
      <c r="C247" s="152">
        <v>926</v>
      </c>
      <c r="D247" s="23" t="s">
        <v>79</v>
      </c>
      <c r="E247" s="152" t="s">
        <v>72</v>
      </c>
      <c r="F247" s="152" t="s">
        <v>47</v>
      </c>
      <c r="G247" s="106">
        <v>2090.4</v>
      </c>
      <c r="I247" s="108">
        <f t="shared" ref="I247:I249" si="130">G247+H247</f>
        <v>2090.4</v>
      </c>
      <c r="J247" s="97"/>
      <c r="K247" s="107">
        <f t="shared" ref="K247:K249" si="131">I247+J247</f>
        <v>2090.4</v>
      </c>
      <c r="L247" s="98"/>
      <c r="M247" s="34">
        <f t="shared" ref="M247:M249" si="132">K247+L247</f>
        <v>2090.4</v>
      </c>
    </row>
    <row r="248" spans="1:13" ht="36.75" customHeight="1" x14ac:dyDescent="0.25">
      <c r="A248" s="1"/>
      <c r="B248" s="50" t="s">
        <v>77</v>
      </c>
      <c r="C248" s="152">
        <v>926</v>
      </c>
      <c r="D248" s="23" t="s">
        <v>79</v>
      </c>
      <c r="E248" s="152" t="s">
        <v>72</v>
      </c>
      <c r="F248" s="152" t="s">
        <v>107</v>
      </c>
      <c r="G248" s="106">
        <v>20</v>
      </c>
      <c r="I248" s="108">
        <f t="shared" si="130"/>
        <v>20</v>
      </c>
      <c r="J248" s="97"/>
      <c r="K248" s="107">
        <f t="shared" si="131"/>
        <v>20</v>
      </c>
      <c r="L248" s="98"/>
      <c r="M248" s="34">
        <f t="shared" si="132"/>
        <v>20</v>
      </c>
    </row>
    <row r="249" spans="1:13" ht="51.75" customHeight="1" x14ac:dyDescent="0.25">
      <c r="A249" s="1"/>
      <c r="B249" s="50" t="s">
        <v>92</v>
      </c>
      <c r="C249" s="152">
        <v>926</v>
      </c>
      <c r="D249" s="23" t="s">
        <v>79</v>
      </c>
      <c r="E249" s="152" t="s">
        <v>72</v>
      </c>
      <c r="F249" s="152" t="s">
        <v>136</v>
      </c>
      <c r="G249" s="106">
        <v>631.29999999999995</v>
      </c>
      <c r="I249" s="108">
        <f t="shared" si="130"/>
        <v>631.29999999999995</v>
      </c>
      <c r="J249" s="97"/>
      <c r="K249" s="107">
        <f t="shared" si="131"/>
        <v>631.29999999999995</v>
      </c>
      <c r="L249" s="98"/>
      <c r="M249" s="34">
        <f t="shared" si="132"/>
        <v>631.29999999999995</v>
      </c>
    </row>
    <row r="250" spans="1:13" ht="33" customHeight="1" x14ac:dyDescent="0.25">
      <c r="A250" s="1"/>
      <c r="B250" s="52" t="s">
        <v>220</v>
      </c>
      <c r="C250" s="154">
        <v>926</v>
      </c>
      <c r="D250" s="25" t="s">
        <v>79</v>
      </c>
      <c r="E250" s="154" t="s">
        <v>39</v>
      </c>
      <c r="F250" s="154"/>
      <c r="G250" s="109">
        <f>G251+G256+G259+G261</f>
        <v>2916.6</v>
      </c>
      <c r="H250" s="109">
        <f t="shared" ref="H250:K250" si="133">H251+H256+H259+H261</f>
        <v>0</v>
      </c>
      <c r="I250" s="109">
        <f t="shared" si="133"/>
        <v>2916.6</v>
      </c>
      <c r="J250" s="109">
        <f t="shared" si="133"/>
        <v>0</v>
      </c>
      <c r="K250" s="109">
        <f t="shared" si="133"/>
        <v>2916.6</v>
      </c>
      <c r="L250" s="109">
        <f t="shared" ref="L250:M250" si="134">L251+L256+L259+L261</f>
        <v>0</v>
      </c>
      <c r="M250" s="35">
        <f t="shared" si="134"/>
        <v>2916.6</v>
      </c>
    </row>
    <row r="251" spans="1:13" ht="63.75" customHeight="1" x14ac:dyDescent="0.25">
      <c r="A251" s="1"/>
      <c r="B251" s="49" t="s">
        <v>142</v>
      </c>
      <c r="C251" s="151">
        <v>926</v>
      </c>
      <c r="D251" s="22" t="s">
        <v>79</v>
      </c>
      <c r="E251" s="151" t="s">
        <v>39</v>
      </c>
      <c r="F251" s="151" t="s">
        <v>82</v>
      </c>
      <c r="G251" s="106">
        <f>G252</f>
        <v>2566.6</v>
      </c>
      <c r="I251" s="96">
        <f>G251+H251</f>
        <v>2566.6</v>
      </c>
      <c r="J251" s="97"/>
      <c r="K251" s="95">
        <f>I251+J251</f>
        <v>2566.6</v>
      </c>
      <c r="L251" s="98"/>
      <c r="M251" s="16">
        <f>K251+L251</f>
        <v>2566.6</v>
      </c>
    </row>
    <row r="252" spans="1:13" ht="24.75" customHeight="1" x14ac:dyDescent="0.25">
      <c r="A252" s="1"/>
      <c r="B252" s="49" t="s">
        <v>87</v>
      </c>
      <c r="C252" s="151">
        <v>926</v>
      </c>
      <c r="D252" s="22" t="s">
        <v>79</v>
      </c>
      <c r="E252" s="151" t="s">
        <v>39</v>
      </c>
      <c r="F252" s="151" t="s">
        <v>38</v>
      </c>
      <c r="G252" s="106">
        <f>G253+G254+G255</f>
        <v>2566.6</v>
      </c>
      <c r="I252" s="96">
        <f t="shared" ref="I252:I264" si="135">G252+H252</f>
        <v>2566.6</v>
      </c>
      <c r="J252" s="97"/>
      <c r="K252" s="95">
        <f t="shared" ref="K252:K264" si="136">I252+J252</f>
        <v>2566.6</v>
      </c>
      <c r="L252" s="98"/>
      <c r="M252" s="16">
        <f t="shared" ref="M252:M264" si="137">K252+L252</f>
        <v>2566.6</v>
      </c>
    </row>
    <row r="253" spans="1:13" ht="13.5" customHeight="1" x14ac:dyDescent="0.25">
      <c r="A253" s="1"/>
      <c r="B253" s="50" t="s">
        <v>27</v>
      </c>
      <c r="C253" s="152">
        <v>926</v>
      </c>
      <c r="D253" s="23" t="s">
        <v>79</v>
      </c>
      <c r="E253" s="152" t="s">
        <v>39</v>
      </c>
      <c r="F253" s="152" t="s">
        <v>98</v>
      </c>
      <c r="G253" s="106">
        <v>1971.3</v>
      </c>
      <c r="I253" s="96">
        <f t="shared" si="135"/>
        <v>1971.3</v>
      </c>
      <c r="J253" s="97"/>
      <c r="K253" s="95">
        <f t="shared" si="136"/>
        <v>1971.3</v>
      </c>
      <c r="L253" s="98"/>
      <c r="M253" s="16">
        <f t="shared" si="137"/>
        <v>1971.3</v>
      </c>
    </row>
    <row r="254" spans="1:13" ht="24.75" customHeight="1" x14ac:dyDescent="0.25">
      <c r="A254" s="1"/>
      <c r="B254" s="50" t="s">
        <v>61</v>
      </c>
      <c r="C254" s="152">
        <v>926</v>
      </c>
      <c r="D254" s="23" t="s">
        <v>79</v>
      </c>
      <c r="E254" s="152" t="s">
        <v>39</v>
      </c>
      <c r="F254" s="152" t="s">
        <v>144</v>
      </c>
      <c r="G254" s="106"/>
      <c r="I254" s="96">
        <f t="shared" si="135"/>
        <v>0</v>
      </c>
      <c r="J254" s="97"/>
      <c r="K254" s="95">
        <f t="shared" si="136"/>
        <v>0</v>
      </c>
      <c r="L254" s="98"/>
      <c r="M254" s="16">
        <f t="shared" si="137"/>
        <v>0</v>
      </c>
    </row>
    <row r="255" spans="1:13" ht="47.25" customHeight="1" x14ac:dyDescent="0.25">
      <c r="A255" s="1"/>
      <c r="B255" s="50" t="s">
        <v>84</v>
      </c>
      <c r="C255" s="152">
        <v>926</v>
      </c>
      <c r="D255" s="23" t="s">
        <v>79</v>
      </c>
      <c r="E255" s="152" t="s">
        <v>39</v>
      </c>
      <c r="F255" s="152" t="s">
        <v>37</v>
      </c>
      <c r="G255" s="106">
        <v>595.29999999999995</v>
      </c>
      <c r="I255" s="96">
        <f t="shared" si="135"/>
        <v>595.29999999999995</v>
      </c>
      <c r="J255" s="97"/>
      <c r="K255" s="95">
        <f t="shared" si="136"/>
        <v>595.29999999999995</v>
      </c>
      <c r="L255" s="98"/>
      <c r="M255" s="16">
        <f t="shared" si="137"/>
        <v>595.29999999999995</v>
      </c>
    </row>
    <row r="256" spans="1:13" ht="24.75" customHeight="1" x14ac:dyDescent="0.25">
      <c r="A256" s="1"/>
      <c r="B256" s="49" t="s">
        <v>76</v>
      </c>
      <c r="C256" s="151">
        <v>926</v>
      </c>
      <c r="D256" s="22" t="s">
        <v>79</v>
      </c>
      <c r="E256" s="151" t="s">
        <v>39</v>
      </c>
      <c r="F256" s="151" t="s">
        <v>96</v>
      </c>
      <c r="G256" s="106">
        <v>350</v>
      </c>
      <c r="I256" s="96">
        <f t="shared" si="135"/>
        <v>350</v>
      </c>
      <c r="J256" s="97"/>
      <c r="K256" s="95">
        <f t="shared" si="136"/>
        <v>350</v>
      </c>
      <c r="L256" s="98"/>
      <c r="M256" s="16">
        <f t="shared" si="137"/>
        <v>350</v>
      </c>
    </row>
    <row r="257" spans="1:13" ht="37.5" customHeight="1" x14ac:dyDescent="0.25">
      <c r="A257" s="1"/>
      <c r="B257" s="49" t="s">
        <v>23</v>
      </c>
      <c r="C257" s="151">
        <v>926</v>
      </c>
      <c r="D257" s="22" t="s">
        <v>79</v>
      </c>
      <c r="E257" s="151" t="s">
        <v>39</v>
      </c>
      <c r="F257" s="151" t="s">
        <v>17</v>
      </c>
      <c r="G257" s="106">
        <f>G258</f>
        <v>350</v>
      </c>
      <c r="I257" s="96">
        <f t="shared" si="135"/>
        <v>350</v>
      </c>
      <c r="J257" s="97"/>
      <c r="K257" s="95">
        <f t="shared" si="136"/>
        <v>350</v>
      </c>
      <c r="L257" s="98"/>
      <c r="M257" s="16">
        <f t="shared" si="137"/>
        <v>350</v>
      </c>
    </row>
    <row r="258" spans="1:13" ht="39.75" customHeight="1" x14ac:dyDescent="0.25">
      <c r="A258" s="1"/>
      <c r="B258" s="50" t="s">
        <v>85</v>
      </c>
      <c r="C258" s="152">
        <v>926</v>
      </c>
      <c r="D258" s="23" t="s">
        <v>79</v>
      </c>
      <c r="E258" s="152" t="s">
        <v>39</v>
      </c>
      <c r="F258" s="152" t="s">
        <v>137</v>
      </c>
      <c r="G258" s="106">
        <v>350</v>
      </c>
      <c r="I258" s="96">
        <f t="shared" si="135"/>
        <v>350</v>
      </c>
      <c r="J258" s="97"/>
      <c r="K258" s="95">
        <f t="shared" si="136"/>
        <v>350</v>
      </c>
      <c r="L258" s="98"/>
      <c r="M258" s="16">
        <f t="shared" si="137"/>
        <v>350</v>
      </c>
    </row>
    <row r="259" spans="1:13" ht="24.75" customHeight="1" x14ac:dyDescent="0.25">
      <c r="A259" s="1"/>
      <c r="B259" s="49" t="s">
        <v>124</v>
      </c>
      <c r="C259" s="151">
        <v>926</v>
      </c>
      <c r="D259" s="22" t="s">
        <v>79</v>
      </c>
      <c r="E259" s="151" t="s">
        <v>39</v>
      </c>
      <c r="F259" s="151" t="s">
        <v>138</v>
      </c>
      <c r="G259" s="106"/>
      <c r="I259" s="96">
        <f t="shared" si="135"/>
        <v>0</v>
      </c>
      <c r="J259" s="97"/>
      <c r="K259" s="95">
        <f t="shared" si="136"/>
        <v>0</v>
      </c>
      <c r="L259" s="98"/>
      <c r="M259" s="16">
        <f t="shared" si="137"/>
        <v>0</v>
      </c>
    </row>
    <row r="260" spans="1:13" ht="13.5" customHeight="1" x14ac:dyDescent="0.25">
      <c r="A260" s="1"/>
      <c r="B260" s="50" t="s">
        <v>28</v>
      </c>
      <c r="C260" s="152">
        <v>926</v>
      </c>
      <c r="D260" s="23" t="s">
        <v>79</v>
      </c>
      <c r="E260" s="152" t="s">
        <v>39</v>
      </c>
      <c r="F260" s="152" t="s">
        <v>36</v>
      </c>
      <c r="G260" s="106"/>
      <c r="I260" s="96">
        <f t="shared" si="135"/>
        <v>0</v>
      </c>
      <c r="J260" s="97"/>
      <c r="K260" s="95">
        <f t="shared" si="136"/>
        <v>0</v>
      </c>
      <c r="L260" s="98"/>
      <c r="M260" s="16">
        <f t="shared" si="137"/>
        <v>0</v>
      </c>
    </row>
    <row r="261" spans="1:13" ht="13.5" customHeight="1" x14ac:dyDescent="0.25">
      <c r="A261" s="1"/>
      <c r="B261" s="49" t="s">
        <v>22</v>
      </c>
      <c r="C261" s="151">
        <v>926</v>
      </c>
      <c r="D261" s="22" t="s">
        <v>79</v>
      </c>
      <c r="E261" s="151" t="s">
        <v>39</v>
      </c>
      <c r="F261" s="151" t="s">
        <v>131</v>
      </c>
      <c r="G261" s="106">
        <v>0</v>
      </c>
      <c r="I261" s="96">
        <f t="shared" si="135"/>
        <v>0</v>
      </c>
      <c r="J261" s="97"/>
      <c r="K261" s="95">
        <f t="shared" si="136"/>
        <v>0</v>
      </c>
      <c r="L261" s="98"/>
      <c r="M261" s="16">
        <f t="shared" si="137"/>
        <v>0</v>
      </c>
    </row>
    <row r="262" spans="1:13" ht="13.5" customHeight="1" x14ac:dyDescent="0.25">
      <c r="A262" s="1"/>
      <c r="B262" s="49" t="s">
        <v>46</v>
      </c>
      <c r="C262" s="151">
        <v>926</v>
      </c>
      <c r="D262" s="22" t="s">
        <v>79</v>
      </c>
      <c r="E262" s="151" t="s">
        <v>39</v>
      </c>
      <c r="F262" s="151" t="s">
        <v>16</v>
      </c>
      <c r="G262" s="106"/>
      <c r="I262" s="96">
        <f t="shared" si="135"/>
        <v>0</v>
      </c>
      <c r="J262" s="97"/>
      <c r="K262" s="95">
        <f t="shared" si="136"/>
        <v>0</v>
      </c>
      <c r="L262" s="98"/>
      <c r="M262" s="16">
        <f t="shared" si="137"/>
        <v>0</v>
      </c>
    </row>
    <row r="263" spans="1:13" ht="13.5" customHeight="1" x14ac:dyDescent="0.25">
      <c r="A263" s="1"/>
      <c r="B263" s="50" t="s">
        <v>15</v>
      </c>
      <c r="C263" s="152">
        <v>926</v>
      </c>
      <c r="D263" s="23" t="s">
        <v>79</v>
      </c>
      <c r="E263" s="152" t="s">
        <v>39</v>
      </c>
      <c r="F263" s="152" t="s">
        <v>26</v>
      </c>
      <c r="G263" s="106"/>
      <c r="I263" s="96">
        <f t="shared" si="135"/>
        <v>0</v>
      </c>
      <c r="J263" s="97"/>
      <c r="K263" s="95">
        <f t="shared" si="136"/>
        <v>0</v>
      </c>
      <c r="L263" s="98"/>
      <c r="M263" s="16">
        <f t="shared" si="137"/>
        <v>0</v>
      </c>
    </row>
    <row r="264" spans="1:13" ht="13.5" customHeight="1" x14ac:dyDescent="0.25">
      <c r="A264" s="1"/>
      <c r="B264" s="50" t="s">
        <v>43</v>
      </c>
      <c r="C264" s="152">
        <v>926</v>
      </c>
      <c r="D264" s="23" t="s">
        <v>79</v>
      </c>
      <c r="E264" s="152" t="s">
        <v>39</v>
      </c>
      <c r="F264" s="152" t="s">
        <v>89</v>
      </c>
      <c r="G264" s="106"/>
      <c r="I264" s="96">
        <f t="shared" si="135"/>
        <v>0</v>
      </c>
      <c r="J264" s="97"/>
      <c r="K264" s="95">
        <f t="shared" si="136"/>
        <v>0</v>
      </c>
      <c r="L264" s="98"/>
      <c r="M264" s="16">
        <f t="shared" si="137"/>
        <v>0</v>
      </c>
    </row>
    <row r="265" spans="1:13" ht="36" customHeight="1" x14ac:dyDescent="0.25">
      <c r="A265" s="1"/>
      <c r="B265" s="52" t="s">
        <v>218</v>
      </c>
      <c r="C265" s="154">
        <v>926</v>
      </c>
      <c r="D265" s="25" t="s">
        <v>79</v>
      </c>
      <c r="E265" s="154" t="s">
        <v>91</v>
      </c>
      <c r="F265" s="154"/>
      <c r="G265" s="109">
        <f>G266+G270</f>
        <v>3722.3999999999996</v>
      </c>
      <c r="H265" s="113">
        <f t="shared" ref="H265:K265" si="138">H266+H270</f>
        <v>0</v>
      </c>
      <c r="I265" s="109">
        <f t="shared" si="138"/>
        <v>3722.3999999999996</v>
      </c>
      <c r="J265" s="109">
        <f t="shared" si="138"/>
        <v>0</v>
      </c>
      <c r="K265" s="109">
        <f t="shared" si="138"/>
        <v>3722.3999999999996</v>
      </c>
      <c r="L265" s="109">
        <f t="shared" ref="L265:M265" si="139">L266+L270</f>
        <v>0</v>
      </c>
      <c r="M265" s="35">
        <f t="shared" si="139"/>
        <v>3722.3999999999996</v>
      </c>
    </row>
    <row r="266" spans="1:13" ht="25.5" customHeight="1" x14ac:dyDescent="0.25">
      <c r="A266" s="1"/>
      <c r="B266" s="49" t="s">
        <v>94</v>
      </c>
      <c r="C266" s="151">
        <v>926</v>
      </c>
      <c r="D266" s="22" t="s">
        <v>79</v>
      </c>
      <c r="E266" s="151" t="s">
        <v>91</v>
      </c>
      <c r="F266" s="151" t="s">
        <v>103</v>
      </c>
      <c r="G266" s="106">
        <f>G267+G268+G269</f>
        <v>3337.7999999999997</v>
      </c>
      <c r="I266" s="96">
        <f t="shared" ref="I266:I269" si="140">G266+H266</f>
        <v>3337.7999999999997</v>
      </c>
      <c r="J266" s="97"/>
      <c r="K266" s="95">
        <f>I266+J266</f>
        <v>3337.7999999999997</v>
      </c>
      <c r="L266" s="98"/>
      <c r="M266" s="16">
        <f>K266+L266</f>
        <v>3337.7999999999997</v>
      </c>
    </row>
    <row r="267" spans="1:13" ht="24" customHeight="1" x14ac:dyDescent="0.25">
      <c r="A267" s="1"/>
      <c r="B267" s="50" t="s">
        <v>49</v>
      </c>
      <c r="C267" s="152">
        <v>926</v>
      </c>
      <c r="D267" s="23" t="s">
        <v>79</v>
      </c>
      <c r="E267" s="152" t="s">
        <v>91</v>
      </c>
      <c r="F267" s="152" t="s">
        <v>47</v>
      </c>
      <c r="G267" s="106">
        <v>2486.6999999999998</v>
      </c>
      <c r="I267" s="96">
        <f t="shared" si="140"/>
        <v>2486.6999999999998</v>
      </c>
      <c r="J267" s="97"/>
      <c r="K267" s="95">
        <f t="shared" ref="K267:K270" si="141">I267+J267</f>
        <v>2486.6999999999998</v>
      </c>
      <c r="L267" s="98"/>
      <c r="M267" s="16">
        <f t="shared" ref="M267:M270" si="142">K267+L267</f>
        <v>2486.6999999999998</v>
      </c>
    </row>
    <row r="268" spans="1:13" ht="33.75" customHeight="1" x14ac:dyDescent="0.25">
      <c r="A268" s="1"/>
      <c r="B268" s="50" t="s">
        <v>77</v>
      </c>
      <c r="C268" s="152">
        <v>926</v>
      </c>
      <c r="D268" s="23" t="s">
        <v>79</v>
      </c>
      <c r="E268" s="152" t="s">
        <v>91</v>
      </c>
      <c r="F268" s="152" t="s">
        <v>107</v>
      </c>
      <c r="G268" s="106">
        <v>100</v>
      </c>
      <c r="I268" s="96">
        <f t="shared" si="140"/>
        <v>100</v>
      </c>
      <c r="J268" s="97"/>
      <c r="K268" s="95">
        <f t="shared" si="141"/>
        <v>100</v>
      </c>
      <c r="L268" s="98"/>
      <c r="M268" s="16">
        <f t="shared" si="142"/>
        <v>100</v>
      </c>
    </row>
    <row r="269" spans="1:13" ht="48.75" customHeight="1" x14ac:dyDescent="0.25">
      <c r="A269" s="1"/>
      <c r="B269" s="50" t="s">
        <v>92</v>
      </c>
      <c r="C269" s="152">
        <v>926</v>
      </c>
      <c r="D269" s="23" t="s">
        <v>79</v>
      </c>
      <c r="E269" s="152" t="s">
        <v>91</v>
      </c>
      <c r="F269" s="152" t="s">
        <v>136</v>
      </c>
      <c r="G269" s="106">
        <v>751.1</v>
      </c>
      <c r="I269" s="96">
        <f t="shared" si="140"/>
        <v>751.1</v>
      </c>
      <c r="J269" s="97"/>
      <c r="K269" s="95">
        <f t="shared" si="141"/>
        <v>751.1</v>
      </c>
      <c r="L269" s="98"/>
      <c r="M269" s="16">
        <f t="shared" si="142"/>
        <v>751.1</v>
      </c>
    </row>
    <row r="270" spans="1:13" ht="34.5" customHeight="1" x14ac:dyDescent="0.25">
      <c r="A270" s="1"/>
      <c r="B270" s="50" t="s">
        <v>85</v>
      </c>
      <c r="C270" s="152">
        <v>926</v>
      </c>
      <c r="D270" s="23" t="s">
        <v>79</v>
      </c>
      <c r="E270" s="152" t="s">
        <v>91</v>
      </c>
      <c r="F270" s="152" t="s">
        <v>137</v>
      </c>
      <c r="G270" s="106">
        <v>384.6</v>
      </c>
      <c r="I270" s="96">
        <f>G270+H270</f>
        <v>384.6</v>
      </c>
      <c r="J270" s="97"/>
      <c r="K270" s="95">
        <f t="shared" si="141"/>
        <v>384.6</v>
      </c>
      <c r="L270" s="98"/>
      <c r="M270" s="16">
        <f t="shared" si="142"/>
        <v>384.6</v>
      </c>
    </row>
    <row r="271" spans="1:13" ht="45.75" customHeight="1" x14ac:dyDescent="0.25">
      <c r="A271" s="1"/>
      <c r="B271" s="52" t="s">
        <v>219</v>
      </c>
      <c r="C271" s="154">
        <v>926</v>
      </c>
      <c r="D271" s="25" t="s">
        <v>79</v>
      </c>
      <c r="E271" s="25" t="s">
        <v>271</v>
      </c>
      <c r="F271" s="154"/>
      <c r="G271" s="109">
        <f>G272</f>
        <v>222.8</v>
      </c>
      <c r="H271" s="109">
        <f t="shared" ref="H271:M271" si="143">H272</f>
        <v>0</v>
      </c>
      <c r="I271" s="109">
        <f t="shared" si="143"/>
        <v>222.8</v>
      </c>
      <c r="J271" s="109">
        <f t="shared" si="143"/>
        <v>0</v>
      </c>
      <c r="K271" s="109">
        <f t="shared" si="143"/>
        <v>222.8</v>
      </c>
      <c r="L271" s="109">
        <f t="shared" si="143"/>
        <v>0</v>
      </c>
      <c r="M271" s="35">
        <f t="shared" si="143"/>
        <v>222.8</v>
      </c>
    </row>
    <row r="272" spans="1:13" ht="62.25" customHeight="1" x14ac:dyDescent="0.25">
      <c r="A272" s="1"/>
      <c r="B272" s="49" t="s">
        <v>142</v>
      </c>
      <c r="C272" s="151">
        <v>926</v>
      </c>
      <c r="D272" s="22" t="s">
        <v>79</v>
      </c>
      <c r="E272" s="22" t="s">
        <v>271</v>
      </c>
      <c r="F272" s="151" t="s">
        <v>82</v>
      </c>
      <c r="G272" s="106">
        <f>G273</f>
        <v>222.8</v>
      </c>
      <c r="I272" s="96">
        <f>G272+H272</f>
        <v>222.8</v>
      </c>
      <c r="J272" s="97"/>
      <c r="K272" s="95">
        <f>I272+J272</f>
        <v>222.8</v>
      </c>
      <c r="L272" s="98"/>
      <c r="M272" s="16">
        <f>K272+L272</f>
        <v>222.8</v>
      </c>
    </row>
    <row r="273" spans="1:13" ht="25.5" customHeight="1" x14ac:dyDescent="0.25">
      <c r="A273" s="1"/>
      <c r="B273" s="49" t="s">
        <v>94</v>
      </c>
      <c r="C273" s="151">
        <v>926</v>
      </c>
      <c r="D273" s="22" t="s">
        <v>79</v>
      </c>
      <c r="E273" s="22" t="s">
        <v>271</v>
      </c>
      <c r="F273" s="151">
        <v>110</v>
      </c>
      <c r="G273" s="106">
        <f>G274+G275</f>
        <v>222.8</v>
      </c>
      <c r="I273" s="96">
        <f t="shared" ref="I273:I275" si="144">G273+H273</f>
        <v>222.8</v>
      </c>
      <c r="J273" s="97"/>
      <c r="K273" s="95">
        <f t="shared" ref="K273:K275" si="145">I273+J273</f>
        <v>222.8</v>
      </c>
      <c r="L273" s="98"/>
      <c r="M273" s="16">
        <f t="shared" ref="M273:M275" si="146">K273+L273</f>
        <v>222.8</v>
      </c>
    </row>
    <row r="274" spans="1:13" ht="25.5" customHeight="1" x14ac:dyDescent="0.25">
      <c r="A274" s="1"/>
      <c r="B274" s="50" t="s">
        <v>49</v>
      </c>
      <c r="C274" s="152">
        <v>926</v>
      </c>
      <c r="D274" s="23" t="s">
        <v>79</v>
      </c>
      <c r="E274" s="23" t="s">
        <v>271</v>
      </c>
      <c r="F274" s="152">
        <v>111</v>
      </c>
      <c r="G274" s="106">
        <v>171.1</v>
      </c>
      <c r="I274" s="96">
        <f t="shared" si="144"/>
        <v>171.1</v>
      </c>
      <c r="J274" s="97"/>
      <c r="K274" s="95">
        <f t="shared" si="145"/>
        <v>171.1</v>
      </c>
      <c r="L274" s="98"/>
      <c r="M274" s="16">
        <f t="shared" si="146"/>
        <v>171.1</v>
      </c>
    </row>
    <row r="275" spans="1:13" ht="50.25" customHeight="1" x14ac:dyDescent="0.25">
      <c r="A275" s="1"/>
      <c r="B275" s="50" t="s">
        <v>92</v>
      </c>
      <c r="C275" s="152">
        <v>926</v>
      </c>
      <c r="D275" s="23" t="s">
        <v>79</v>
      </c>
      <c r="E275" s="23" t="s">
        <v>271</v>
      </c>
      <c r="F275" s="152">
        <v>119</v>
      </c>
      <c r="G275" s="106">
        <v>51.7</v>
      </c>
      <c r="I275" s="96">
        <f t="shared" si="144"/>
        <v>51.7</v>
      </c>
      <c r="J275" s="97"/>
      <c r="K275" s="95">
        <f t="shared" si="145"/>
        <v>51.7</v>
      </c>
      <c r="L275" s="98"/>
      <c r="M275" s="16">
        <f t="shared" si="146"/>
        <v>51.7</v>
      </c>
    </row>
    <row r="276" spans="1:13" ht="18" customHeight="1" x14ac:dyDescent="0.25">
      <c r="A276" s="1"/>
      <c r="B276" s="53" t="s">
        <v>202</v>
      </c>
      <c r="C276" s="150">
        <v>904</v>
      </c>
      <c r="D276" s="21"/>
      <c r="E276" s="150"/>
      <c r="F276" s="150"/>
      <c r="G276" s="99">
        <f>G277+G282+G285+G307+G312+G290</f>
        <v>46360.399999999994</v>
      </c>
      <c r="H276" s="111">
        <f>H277+H282+H285+H307+H312+H290+H296+H293+H299</f>
        <v>809.6</v>
      </c>
      <c r="I276" s="111">
        <f>I277+I282+I285+I307+I312+I290+I296+I293+I299</f>
        <v>47169.999999999993</v>
      </c>
      <c r="J276" s="111">
        <f>J277+J282+J285+J307+J312+J290+J296+J293+J299+J288+J302</f>
        <v>15222.8</v>
      </c>
      <c r="K276" s="111">
        <f>K277+K282+K285+K307+K312+K290+K296+K293+K299+K288+K302</f>
        <v>62392.799999999996</v>
      </c>
      <c r="L276" s="111">
        <f>L277+L282+L285+L307+L312+L290+L296+L293+L299+L288+L302+L280+L305</f>
        <v>1524.2</v>
      </c>
      <c r="M276" s="90">
        <f>M277+M282+M285+M307+M312+M290+M296+M293+M299+M288+M302+M280+M305</f>
        <v>63916.999999999993</v>
      </c>
    </row>
    <row r="277" spans="1:13" ht="38.25" customHeight="1" x14ac:dyDescent="0.25">
      <c r="A277" s="1"/>
      <c r="B277" s="52" t="s">
        <v>203</v>
      </c>
      <c r="C277" s="154">
        <v>904</v>
      </c>
      <c r="D277" s="25" t="s">
        <v>216</v>
      </c>
      <c r="E277" s="154" t="s">
        <v>60</v>
      </c>
      <c r="F277" s="154"/>
      <c r="G277" s="99">
        <f>G278</f>
        <v>6701.8</v>
      </c>
      <c r="H277" s="99">
        <f t="shared" ref="H277:M277" si="147">H278</f>
        <v>100</v>
      </c>
      <c r="I277" s="99">
        <f t="shared" si="147"/>
        <v>6801.8</v>
      </c>
      <c r="J277" s="99">
        <f t="shared" si="147"/>
        <v>0</v>
      </c>
      <c r="K277" s="99">
        <f t="shared" si="147"/>
        <v>6801.8</v>
      </c>
      <c r="L277" s="99">
        <f t="shared" si="147"/>
        <v>50</v>
      </c>
      <c r="M277" s="7">
        <f t="shared" si="147"/>
        <v>6851.8</v>
      </c>
    </row>
    <row r="278" spans="1:13" ht="16.5" customHeight="1" x14ac:dyDescent="0.25">
      <c r="A278" s="1"/>
      <c r="B278" s="49" t="s">
        <v>33</v>
      </c>
      <c r="C278" s="151">
        <v>904</v>
      </c>
      <c r="D278" s="22" t="s">
        <v>216</v>
      </c>
      <c r="E278" s="151" t="s">
        <v>60</v>
      </c>
      <c r="F278" s="151" t="s">
        <v>19</v>
      </c>
      <c r="G278" s="100">
        <f>G279</f>
        <v>6701.8</v>
      </c>
      <c r="H278" s="95">
        <f>H279</f>
        <v>100</v>
      </c>
      <c r="I278" s="96">
        <f>G278+H278</f>
        <v>6801.8</v>
      </c>
      <c r="J278" s="97"/>
      <c r="K278" s="95">
        <f>I278+J278</f>
        <v>6801.8</v>
      </c>
      <c r="L278" s="98">
        <v>50</v>
      </c>
      <c r="M278" s="16">
        <f>K278+L278</f>
        <v>6851.8</v>
      </c>
    </row>
    <row r="279" spans="1:13" ht="63.75" customHeight="1" x14ac:dyDescent="0.25">
      <c r="A279" s="1"/>
      <c r="B279" s="50" t="s">
        <v>122</v>
      </c>
      <c r="C279" s="152">
        <v>904</v>
      </c>
      <c r="D279" s="23" t="s">
        <v>216</v>
      </c>
      <c r="E279" s="152" t="s">
        <v>60</v>
      </c>
      <c r="F279" s="152" t="s">
        <v>81</v>
      </c>
      <c r="G279" s="100">
        <v>6701.8</v>
      </c>
      <c r="H279" s="95">
        <v>100</v>
      </c>
      <c r="I279" s="96">
        <f>G279+H279</f>
        <v>6801.8</v>
      </c>
      <c r="J279" s="97"/>
      <c r="K279" s="95">
        <f>I279+J279</f>
        <v>6801.8</v>
      </c>
      <c r="L279" s="98">
        <v>50</v>
      </c>
      <c r="M279" s="16">
        <f>K279+L279</f>
        <v>6851.8</v>
      </c>
    </row>
    <row r="280" spans="1:13" ht="63.75" customHeight="1" x14ac:dyDescent="0.25">
      <c r="A280" s="1"/>
      <c r="B280" s="80" t="s">
        <v>314</v>
      </c>
      <c r="C280" s="26" t="s">
        <v>298</v>
      </c>
      <c r="D280" s="26" t="s">
        <v>216</v>
      </c>
      <c r="E280" s="26" t="s">
        <v>315</v>
      </c>
      <c r="F280" s="26"/>
      <c r="G280" s="109">
        <f>G281</f>
        <v>0</v>
      </c>
      <c r="H280" s="109">
        <f t="shared" ref="H280:M280" si="148">H281</f>
        <v>0</v>
      </c>
      <c r="I280" s="109">
        <f t="shared" si="148"/>
        <v>0</v>
      </c>
      <c r="J280" s="109">
        <f t="shared" si="148"/>
        <v>0</v>
      </c>
      <c r="K280" s="109">
        <f t="shared" si="148"/>
        <v>0</v>
      </c>
      <c r="L280" s="109">
        <f t="shared" si="148"/>
        <v>659.2</v>
      </c>
      <c r="M280" s="79">
        <f t="shared" si="148"/>
        <v>659.2</v>
      </c>
    </row>
    <row r="281" spans="1:13" ht="63.75" customHeight="1" x14ac:dyDescent="0.25">
      <c r="A281" s="1"/>
      <c r="B281" s="59" t="s">
        <v>122</v>
      </c>
      <c r="C281" s="23" t="s">
        <v>298</v>
      </c>
      <c r="D281" s="23" t="s">
        <v>216</v>
      </c>
      <c r="E281" s="23" t="s">
        <v>315</v>
      </c>
      <c r="F281" s="23" t="s">
        <v>31</v>
      </c>
      <c r="G281" s="106"/>
      <c r="I281" s="96"/>
      <c r="J281" s="97"/>
      <c r="K281" s="110"/>
      <c r="L281" s="98">
        <v>659.2</v>
      </c>
      <c r="M281" s="40">
        <f>K281+L281</f>
        <v>659.2</v>
      </c>
    </row>
    <row r="282" spans="1:13" ht="15" customHeight="1" x14ac:dyDescent="0.25">
      <c r="A282" s="1"/>
      <c r="B282" s="52" t="s">
        <v>204</v>
      </c>
      <c r="C282" s="154">
        <v>904</v>
      </c>
      <c r="D282" s="25" t="s">
        <v>42</v>
      </c>
      <c r="E282" s="154" t="s">
        <v>118</v>
      </c>
      <c r="F282" s="154"/>
      <c r="G282" s="99">
        <f>G283</f>
        <v>22823.3</v>
      </c>
      <c r="H282" s="99">
        <f t="shared" ref="H282:M282" si="149">H283</f>
        <v>100</v>
      </c>
      <c r="I282" s="99">
        <f t="shared" si="149"/>
        <v>22923.3</v>
      </c>
      <c r="J282" s="99">
        <f t="shared" si="149"/>
        <v>0</v>
      </c>
      <c r="K282" s="99">
        <f t="shared" si="149"/>
        <v>22923.3</v>
      </c>
      <c r="L282" s="99">
        <f t="shared" si="149"/>
        <v>145</v>
      </c>
      <c r="M282" s="7">
        <f t="shared" si="149"/>
        <v>23068.3</v>
      </c>
    </row>
    <row r="283" spans="1:13" ht="15.75" customHeight="1" x14ac:dyDescent="0.25">
      <c r="A283" s="1"/>
      <c r="B283" s="49" t="s">
        <v>33</v>
      </c>
      <c r="C283" s="151">
        <v>904</v>
      </c>
      <c r="D283" s="22" t="s">
        <v>42</v>
      </c>
      <c r="E283" s="151" t="s">
        <v>118</v>
      </c>
      <c r="F283" s="151" t="s">
        <v>19</v>
      </c>
      <c r="G283" s="114">
        <f>G284</f>
        <v>22823.3</v>
      </c>
      <c r="H283" s="95">
        <f>H284</f>
        <v>100</v>
      </c>
      <c r="I283" s="115">
        <f>G283+H283</f>
        <v>22923.3</v>
      </c>
      <c r="J283" s="97"/>
      <c r="K283" s="116">
        <f>I283+J283</f>
        <v>22923.3</v>
      </c>
      <c r="L283" s="98">
        <v>145</v>
      </c>
      <c r="M283" s="17">
        <f>K283+L283</f>
        <v>23068.3</v>
      </c>
    </row>
    <row r="284" spans="1:13" ht="62.25" customHeight="1" x14ac:dyDescent="0.25">
      <c r="A284" s="1"/>
      <c r="B284" s="50" t="s">
        <v>122</v>
      </c>
      <c r="C284" s="152">
        <v>904</v>
      </c>
      <c r="D284" s="23" t="s">
        <v>42</v>
      </c>
      <c r="E284" s="152" t="s">
        <v>118</v>
      </c>
      <c r="F284" s="152" t="s">
        <v>81</v>
      </c>
      <c r="G284" s="114">
        <v>22823.3</v>
      </c>
      <c r="H284" s="95">
        <v>100</v>
      </c>
      <c r="I284" s="115">
        <f>G284+H284</f>
        <v>22923.3</v>
      </c>
      <c r="J284" s="97"/>
      <c r="K284" s="116">
        <f>I284+J284</f>
        <v>22923.3</v>
      </c>
      <c r="L284" s="98">
        <v>145</v>
      </c>
      <c r="M284" s="17">
        <f>K284+L284</f>
        <v>23068.3</v>
      </c>
    </row>
    <row r="285" spans="1:13" ht="15" customHeight="1" x14ac:dyDescent="0.25">
      <c r="A285" s="1"/>
      <c r="B285" s="52" t="s">
        <v>205</v>
      </c>
      <c r="C285" s="154">
        <v>904</v>
      </c>
      <c r="D285" s="25" t="s">
        <v>42</v>
      </c>
      <c r="E285" s="154" t="s">
        <v>25</v>
      </c>
      <c r="F285" s="154"/>
      <c r="G285" s="99">
        <f>G286</f>
        <v>9962.2000000000007</v>
      </c>
      <c r="H285" s="99">
        <f t="shared" ref="H285:M285" si="150">H286</f>
        <v>100</v>
      </c>
      <c r="I285" s="99">
        <f t="shared" si="150"/>
        <v>10062.200000000001</v>
      </c>
      <c r="J285" s="99">
        <f t="shared" si="150"/>
        <v>0</v>
      </c>
      <c r="K285" s="99">
        <f t="shared" si="150"/>
        <v>10062.200000000001</v>
      </c>
      <c r="L285" s="99">
        <f t="shared" si="150"/>
        <v>75</v>
      </c>
      <c r="M285" s="7">
        <f t="shared" si="150"/>
        <v>10137.200000000001</v>
      </c>
    </row>
    <row r="286" spans="1:13" ht="17.25" customHeight="1" x14ac:dyDescent="0.25">
      <c r="A286" s="1"/>
      <c r="B286" s="49" t="s">
        <v>33</v>
      </c>
      <c r="C286" s="151">
        <v>904</v>
      </c>
      <c r="D286" s="22" t="s">
        <v>42</v>
      </c>
      <c r="E286" s="151" t="s">
        <v>25</v>
      </c>
      <c r="F286" s="151" t="s">
        <v>19</v>
      </c>
      <c r="G286" s="100">
        <f>G287</f>
        <v>9962.2000000000007</v>
      </c>
      <c r="H286" s="95">
        <f>H287</f>
        <v>100</v>
      </c>
      <c r="I286" s="96">
        <f>G286+H286</f>
        <v>10062.200000000001</v>
      </c>
      <c r="J286" s="97"/>
      <c r="K286" s="95">
        <f>I286+J286</f>
        <v>10062.200000000001</v>
      </c>
      <c r="L286" s="98">
        <v>75</v>
      </c>
      <c r="M286" s="16">
        <f>K286+L286</f>
        <v>10137.200000000001</v>
      </c>
    </row>
    <row r="287" spans="1:13" ht="60" customHeight="1" x14ac:dyDescent="0.25">
      <c r="A287" s="1"/>
      <c r="B287" s="50" t="s">
        <v>122</v>
      </c>
      <c r="C287" s="152">
        <v>904</v>
      </c>
      <c r="D287" s="23" t="s">
        <v>42</v>
      </c>
      <c r="E287" s="152" t="s">
        <v>25</v>
      </c>
      <c r="F287" s="152" t="s">
        <v>81</v>
      </c>
      <c r="G287" s="100">
        <v>9962.2000000000007</v>
      </c>
      <c r="H287" s="95">
        <v>100</v>
      </c>
      <c r="I287" s="96">
        <f>G287+H287</f>
        <v>10062.200000000001</v>
      </c>
      <c r="J287" s="97"/>
      <c r="K287" s="95">
        <f>I287+J287</f>
        <v>10062.200000000001</v>
      </c>
      <c r="L287" s="98">
        <v>75</v>
      </c>
      <c r="M287" s="16">
        <f>K287+L287</f>
        <v>10137.200000000001</v>
      </c>
    </row>
    <row r="288" spans="1:13" ht="30.75" customHeight="1" x14ac:dyDescent="0.25">
      <c r="A288" s="1"/>
      <c r="B288" s="52" t="s">
        <v>297</v>
      </c>
      <c r="C288" s="25" t="s">
        <v>298</v>
      </c>
      <c r="D288" s="25" t="s">
        <v>42</v>
      </c>
      <c r="E288" s="25" t="s">
        <v>296</v>
      </c>
      <c r="F288" s="25"/>
      <c r="G288" s="109">
        <f>G289</f>
        <v>0</v>
      </c>
      <c r="H288" s="109">
        <f t="shared" ref="H288:M288" si="151">H289</f>
        <v>0</v>
      </c>
      <c r="I288" s="109">
        <f t="shared" si="151"/>
        <v>0</v>
      </c>
      <c r="J288" s="109">
        <f t="shared" si="151"/>
        <v>15000</v>
      </c>
      <c r="K288" s="109">
        <f t="shared" si="151"/>
        <v>15000</v>
      </c>
      <c r="L288" s="109">
        <f t="shared" si="151"/>
        <v>0</v>
      </c>
      <c r="M288" s="35">
        <f t="shared" si="151"/>
        <v>15000</v>
      </c>
    </row>
    <row r="289" spans="1:14" ht="60" customHeight="1" x14ac:dyDescent="0.25">
      <c r="A289" s="1"/>
      <c r="B289" s="50" t="s">
        <v>122</v>
      </c>
      <c r="C289" s="23" t="s">
        <v>298</v>
      </c>
      <c r="D289" s="23" t="s">
        <v>42</v>
      </c>
      <c r="E289" s="23" t="s">
        <v>296</v>
      </c>
      <c r="F289" s="23" t="s">
        <v>81</v>
      </c>
      <c r="G289" s="106"/>
      <c r="I289" s="96"/>
      <c r="J289" s="97">
        <v>15000</v>
      </c>
      <c r="K289" s="110">
        <f>I289+J289</f>
        <v>15000</v>
      </c>
      <c r="L289" s="98"/>
      <c r="M289" s="40">
        <f>K289+L289</f>
        <v>15000</v>
      </c>
    </row>
    <row r="290" spans="1:14" ht="37.5" customHeight="1" x14ac:dyDescent="0.25">
      <c r="A290" s="1"/>
      <c r="B290" s="60" t="s">
        <v>283</v>
      </c>
      <c r="C290" s="7">
        <v>904</v>
      </c>
      <c r="D290" s="8" t="s">
        <v>10</v>
      </c>
      <c r="E290" s="8" t="s">
        <v>254</v>
      </c>
      <c r="F290" s="8"/>
      <c r="G290" s="117">
        <f>G291</f>
        <v>217.2</v>
      </c>
      <c r="H290" s="117">
        <f t="shared" ref="H290:M290" si="152">H291</f>
        <v>0</v>
      </c>
      <c r="I290" s="117">
        <f t="shared" si="152"/>
        <v>217.2</v>
      </c>
      <c r="J290" s="117">
        <f t="shared" si="152"/>
        <v>0</v>
      </c>
      <c r="K290" s="117">
        <f t="shared" si="152"/>
        <v>217.2</v>
      </c>
      <c r="L290" s="117">
        <f t="shared" si="152"/>
        <v>0</v>
      </c>
      <c r="M290" s="78">
        <f t="shared" si="152"/>
        <v>217.2</v>
      </c>
    </row>
    <row r="291" spans="1:14" ht="25.5" customHeight="1" x14ac:dyDescent="0.25">
      <c r="A291" s="1"/>
      <c r="B291" s="61" t="s">
        <v>33</v>
      </c>
      <c r="C291" s="9">
        <v>904</v>
      </c>
      <c r="D291" s="10" t="s">
        <v>10</v>
      </c>
      <c r="E291" s="11" t="s">
        <v>254</v>
      </c>
      <c r="F291" s="152">
        <v>600</v>
      </c>
      <c r="G291" s="100">
        <f>G292</f>
        <v>217.2</v>
      </c>
      <c r="I291" s="96">
        <f>G291+H291</f>
        <v>217.2</v>
      </c>
      <c r="J291" s="97"/>
      <c r="K291" s="95">
        <f>I291+J291</f>
        <v>217.2</v>
      </c>
      <c r="L291" s="98"/>
      <c r="M291" s="16">
        <f>K291+L291</f>
        <v>217.2</v>
      </c>
    </row>
    <row r="292" spans="1:14" ht="82.5" customHeight="1" x14ac:dyDescent="0.25">
      <c r="A292" s="1"/>
      <c r="B292" s="59" t="s">
        <v>122</v>
      </c>
      <c r="C292" s="9">
        <v>904</v>
      </c>
      <c r="D292" s="10" t="s">
        <v>10</v>
      </c>
      <c r="E292" s="11" t="s">
        <v>254</v>
      </c>
      <c r="F292" s="152">
        <v>612</v>
      </c>
      <c r="G292" s="100">
        <v>217.2</v>
      </c>
      <c r="I292" s="118">
        <f>G292+H292</f>
        <v>217.2</v>
      </c>
      <c r="J292" s="97"/>
      <c r="K292" s="95">
        <f>I292+J292</f>
        <v>217.2</v>
      </c>
      <c r="L292" s="98"/>
      <c r="M292" s="16">
        <f>K292+L292</f>
        <v>217.2</v>
      </c>
    </row>
    <row r="293" spans="1:14" ht="45" customHeight="1" x14ac:dyDescent="0.25">
      <c r="A293" s="1"/>
      <c r="B293" s="60" t="s">
        <v>253</v>
      </c>
      <c r="C293" s="7">
        <v>904</v>
      </c>
      <c r="D293" s="8" t="s">
        <v>10</v>
      </c>
      <c r="E293" s="8" t="s">
        <v>254</v>
      </c>
      <c r="F293" s="8"/>
      <c r="G293" s="117">
        <f>G294</f>
        <v>0</v>
      </c>
      <c r="H293" s="117">
        <f t="shared" ref="H293:M293" si="153">H294</f>
        <v>9.9</v>
      </c>
      <c r="I293" s="117">
        <f t="shared" si="153"/>
        <v>9.9</v>
      </c>
      <c r="J293" s="117">
        <f t="shared" si="153"/>
        <v>0</v>
      </c>
      <c r="K293" s="117">
        <f t="shared" si="153"/>
        <v>9.9</v>
      </c>
      <c r="L293" s="117">
        <f t="shared" si="153"/>
        <v>0</v>
      </c>
      <c r="M293" s="78">
        <f t="shared" si="153"/>
        <v>9.9</v>
      </c>
    </row>
    <row r="294" spans="1:14" ht="30" customHeight="1" x14ac:dyDescent="0.25">
      <c r="A294" s="1"/>
      <c r="B294" s="61" t="s">
        <v>33</v>
      </c>
      <c r="C294" s="9">
        <v>904</v>
      </c>
      <c r="D294" s="10" t="s">
        <v>10</v>
      </c>
      <c r="E294" s="11" t="s">
        <v>254</v>
      </c>
      <c r="F294" s="152">
        <v>600</v>
      </c>
      <c r="G294" s="100"/>
      <c r="H294" s="95">
        <f>H295</f>
        <v>9.9</v>
      </c>
      <c r="I294" s="96">
        <f>G294+H294</f>
        <v>9.9</v>
      </c>
      <c r="J294" s="97">
        <f>J295</f>
        <v>0</v>
      </c>
      <c r="K294" s="95">
        <f>I294+J294</f>
        <v>9.9</v>
      </c>
      <c r="L294" s="98"/>
      <c r="M294" s="16">
        <f>K294+L294</f>
        <v>9.9</v>
      </c>
    </row>
    <row r="295" spans="1:14" ht="60.75" customHeight="1" x14ac:dyDescent="0.25">
      <c r="A295" s="1"/>
      <c r="B295" s="59" t="s">
        <v>122</v>
      </c>
      <c r="C295" s="9">
        <v>904</v>
      </c>
      <c r="D295" s="10" t="s">
        <v>10</v>
      </c>
      <c r="E295" s="11" t="s">
        <v>254</v>
      </c>
      <c r="F295" s="152">
        <v>612</v>
      </c>
      <c r="G295" s="100"/>
      <c r="H295" s="95">
        <v>9.9</v>
      </c>
      <c r="I295" s="118">
        <f>G295+H295</f>
        <v>9.9</v>
      </c>
      <c r="J295" s="97"/>
      <c r="K295" s="95">
        <f>I295+J295</f>
        <v>9.9</v>
      </c>
      <c r="L295" s="98"/>
      <c r="M295" s="16">
        <f>K295+L295</f>
        <v>9.9</v>
      </c>
    </row>
    <row r="296" spans="1:14" ht="52.5" customHeight="1" x14ac:dyDescent="0.25">
      <c r="A296" s="1"/>
      <c r="B296" s="58" t="s">
        <v>284</v>
      </c>
      <c r="C296" s="75">
        <v>904</v>
      </c>
      <c r="D296" s="14" t="s">
        <v>42</v>
      </c>
      <c r="E296" s="14" t="s">
        <v>277</v>
      </c>
      <c r="F296" s="75"/>
      <c r="G296" s="119">
        <f>G297</f>
        <v>0</v>
      </c>
      <c r="H296" s="111">
        <f>H297</f>
        <v>465.1</v>
      </c>
      <c r="I296" s="111">
        <f>I297</f>
        <v>465.1</v>
      </c>
      <c r="J296" s="119"/>
      <c r="K296" s="119">
        <f>K297</f>
        <v>465.1</v>
      </c>
      <c r="L296" s="111"/>
      <c r="M296" s="38">
        <f>M297</f>
        <v>465.1</v>
      </c>
      <c r="N296" s="13"/>
    </row>
    <row r="297" spans="1:14" ht="27" customHeight="1" x14ac:dyDescent="0.25">
      <c r="A297" s="1"/>
      <c r="B297" s="62" t="s">
        <v>33</v>
      </c>
      <c r="C297" s="9">
        <v>904</v>
      </c>
      <c r="D297" s="10" t="s">
        <v>42</v>
      </c>
      <c r="E297" s="10" t="s">
        <v>277</v>
      </c>
      <c r="F297" s="9">
        <v>612</v>
      </c>
      <c r="G297" s="120"/>
      <c r="H297" s="96">
        <f>H298</f>
        <v>465.1</v>
      </c>
      <c r="I297" s="115">
        <f>G297+H297</f>
        <v>465.1</v>
      </c>
      <c r="J297" s="95"/>
      <c r="K297" s="116">
        <f>I297+J297</f>
        <v>465.1</v>
      </c>
      <c r="L297" s="96"/>
      <c r="M297" s="17">
        <f>K297+L297</f>
        <v>465.1</v>
      </c>
    </row>
    <row r="298" spans="1:14" ht="55.5" customHeight="1" x14ac:dyDescent="0.25">
      <c r="A298" s="1"/>
      <c r="B298" s="59" t="s">
        <v>122</v>
      </c>
      <c r="C298" s="9">
        <v>904</v>
      </c>
      <c r="D298" s="10" t="s">
        <v>42</v>
      </c>
      <c r="E298" s="10" t="s">
        <v>277</v>
      </c>
      <c r="F298" s="9">
        <v>612</v>
      </c>
      <c r="G298" s="120"/>
      <c r="H298" s="96">
        <v>465.1</v>
      </c>
      <c r="I298" s="115">
        <f>G298+H298</f>
        <v>465.1</v>
      </c>
      <c r="J298" s="95"/>
      <c r="K298" s="116">
        <f>I298+J298</f>
        <v>465.1</v>
      </c>
      <c r="L298" s="96"/>
      <c r="M298" s="17">
        <f>K298+L298</f>
        <v>465.1</v>
      </c>
    </row>
    <row r="299" spans="1:14" ht="64.5" customHeight="1" x14ac:dyDescent="0.25">
      <c r="A299" s="1"/>
      <c r="B299" s="58" t="s">
        <v>288</v>
      </c>
      <c r="C299" s="75">
        <v>904</v>
      </c>
      <c r="D299" s="14" t="s">
        <v>42</v>
      </c>
      <c r="E299" s="14" t="s">
        <v>277</v>
      </c>
      <c r="F299" s="75"/>
      <c r="G299" s="119">
        <f>G300</f>
        <v>0</v>
      </c>
      <c r="H299" s="111">
        <f>H300</f>
        <v>4.5999999999999996</v>
      </c>
      <c r="I299" s="111">
        <f>I300</f>
        <v>4.5999999999999996</v>
      </c>
      <c r="J299" s="111">
        <f t="shared" ref="J299:M299" si="154">J300</f>
        <v>0</v>
      </c>
      <c r="K299" s="111">
        <f t="shared" si="154"/>
        <v>4.5999999999999996</v>
      </c>
      <c r="L299" s="111">
        <f t="shared" si="154"/>
        <v>0</v>
      </c>
      <c r="M299" s="15">
        <f t="shared" si="154"/>
        <v>4.5999999999999996</v>
      </c>
    </row>
    <row r="300" spans="1:14" ht="26.25" customHeight="1" x14ac:dyDescent="0.25">
      <c r="A300" s="1"/>
      <c r="B300" s="62" t="s">
        <v>33</v>
      </c>
      <c r="C300" s="9">
        <v>904</v>
      </c>
      <c r="D300" s="10" t="s">
        <v>42</v>
      </c>
      <c r="E300" s="10" t="s">
        <v>277</v>
      </c>
      <c r="F300" s="9">
        <v>612</v>
      </c>
      <c r="G300" s="120"/>
      <c r="H300" s="96">
        <f>H301</f>
        <v>4.5999999999999996</v>
      </c>
      <c r="I300" s="115">
        <f>G300+H300</f>
        <v>4.5999999999999996</v>
      </c>
      <c r="J300" s="95"/>
      <c r="K300" s="116">
        <f>I300+J300</f>
        <v>4.5999999999999996</v>
      </c>
      <c r="L300" s="96"/>
      <c r="M300" s="17">
        <f>K300+L300</f>
        <v>4.5999999999999996</v>
      </c>
    </row>
    <row r="301" spans="1:14" ht="42.75" customHeight="1" x14ac:dyDescent="0.25">
      <c r="A301" s="1"/>
      <c r="B301" s="59" t="s">
        <v>122</v>
      </c>
      <c r="C301" s="9">
        <v>904</v>
      </c>
      <c r="D301" s="10" t="s">
        <v>42</v>
      </c>
      <c r="E301" s="10" t="s">
        <v>277</v>
      </c>
      <c r="F301" s="9">
        <v>612</v>
      </c>
      <c r="G301" s="120"/>
      <c r="H301" s="96">
        <v>4.5999999999999996</v>
      </c>
      <c r="I301" s="115">
        <f>G301+H301</f>
        <v>4.5999999999999996</v>
      </c>
      <c r="J301" s="95"/>
      <c r="K301" s="116">
        <f>I301+J301</f>
        <v>4.5999999999999996</v>
      </c>
      <c r="L301" s="96"/>
      <c r="M301" s="17">
        <f>K301+L301</f>
        <v>4.5999999999999996</v>
      </c>
    </row>
    <row r="302" spans="1:14" ht="42.75" customHeight="1" x14ac:dyDescent="0.25">
      <c r="A302" s="1"/>
      <c r="B302" s="63" t="s">
        <v>306</v>
      </c>
      <c r="C302" s="75">
        <v>904</v>
      </c>
      <c r="D302" s="14" t="s">
        <v>42</v>
      </c>
      <c r="E302" s="14" t="s">
        <v>307</v>
      </c>
      <c r="F302" s="163"/>
      <c r="G302" s="121"/>
      <c r="H302" s="96"/>
      <c r="I302" s="122"/>
      <c r="J302" s="123">
        <f t="shared" ref="J302:M303" si="155">J303</f>
        <v>212.8</v>
      </c>
      <c r="K302" s="123">
        <f t="shared" si="155"/>
        <v>212.8</v>
      </c>
      <c r="L302" s="123">
        <f t="shared" si="155"/>
        <v>0</v>
      </c>
      <c r="M302" s="37">
        <f t="shared" si="155"/>
        <v>212.8</v>
      </c>
    </row>
    <row r="303" spans="1:14" ht="42.75" customHeight="1" x14ac:dyDescent="0.25">
      <c r="A303" s="1"/>
      <c r="B303" s="62" t="s">
        <v>33</v>
      </c>
      <c r="C303" s="9">
        <v>904</v>
      </c>
      <c r="D303" s="10" t="s">
        <v>42</v>
      </c>
      <c r="E303" s="10" t="s">
        <v>307</v>
      </c>
      <c r="F303" s="9">
        <v>612</v>
      </c>
      <c r="G303" s="121"/>
      <c r="H303" s="96"/>
      <c r="I303" s="122"/>
      <c r="J303" s="124">
        <f t="shared" si="155"/>
        <v>212.8</v>
      </c>
      <c r="K303" s="122">
        <f t="shared" si="155"/>
        <v>212.8</v>
      </c>
      <c r="L303" s="124"/>
      <c r="M303" s="17">
        <f t="shared" si="155"/>
        <v>212.8</v>
      </c>
    </row>
    <row r="304" spans="1:14" ht="42.75" customHeight="1" x14ac:dyDescent="0.25">
      <c r="A304" s="1"/>
      <c r="B304" s="59" t="s">
        <v>122</v>
      </c>
      <c r="C304" s="9">
        <v>904</v>
      </c>
      <c r="D304" s="10" t="s">
        <v>42</v>
      </c>
      <c r="E304" s="10" t="s">
        <v>307</v>
      </c>
      <c r="F304" s="9">
        <v>612</v>
      </c>
      <c r="G304" s="121"/>
      <c r="H304" s="96"/>
      <c r="I304" s="122"/>
      <c r="J304" s="124">
        <v>212.8</v>
      </c>
      <c r="K304" s="122">
        <f>I304+J304</f>
        <v>212.8</v>
      </c>
      <c r="L304" s="124"/>
      <c r="M304" s="17">
        <f>K304+L304</f>
        <v>212.8</v>
      </c>
    </row>
    <row r="305" spans="1:13" ht="42.75" customHeight="1" x14ac:dyDescent="0.25">
      <c r="A305" s="1"/>
      <c r="B305" s="80" t="s">
        <v>314</v>
      </c>
      <c r="C305" s="26" t="s">
        <v>298</v>
      </c>
      <c r="D305" s="26" t="s">
        <v>42</v>
      </c>
      <c r="E305" s="26" t="s">
        <v>315</v>
      </c>
      <c r="F305" s="26"/>
      <c r="G305" s="109">
        <f>G306</f>
        <v>0</v>
      </c>
      <c r="H305" s="109">
        <f t="shared" ref="H305:M305" si="156">H306</f>
        <v>0</v>
      </c>
      <c r="I305" s="109">
        <f t="shared" si="156"/>
        <v>0</v>
      </c>
      <c r="J305" s="109">
        <f t="shared" si="156"/>
        <v>0</v>
      </c>
      <c r="K305" s="109">
        <f t="shared" si="156"/>
        <v>0</v>
      </c>
      <c r="L305" s="109">
        <f t="shared" si="156"/>
        <v>595</v>
      </c>
      <c r="M305" s="79">
        <f t="shared" si="156"/>
        <v>595</v>
      </c>
    </row>
    <row r="306" spans="1:13" ht="42.75" customHeight="1" x14ac:dyDescent="0.25">
      <c r="A306" s="1"/>
      <c r="B306" s="59" t="s">
        <v>122</v>
      </c>
      <c r="C306" s="23" t="s">
        <v>298</v>
      </c>
      <c r="D306" s="23" t="s">
        <v>42</v>
      </c>
      <c r="E306" s="23" t="s">
        <v>315</v>
      </c>
      <c r="F306" s="23" t="s">
        <v>31</v>
      </c>
      <c r="G306" s="106"/>
      <c r="I306" s="96"/>
      <c r="J306" s="97"/>
      <c r="K306" s="110"/>
      <c r="L306" s="98">
        <v>595</v>
      </c>
      <c r="M306" s="40">
        <f>K306+L306</f>
        <v>595</v>
      </c>
    </row>
    <row r="307" spans="1:13" ht="50.25" customHeight="1" x14ac:dyDescent="0.25">
      <c r="A307" s="1"/>
      <c r="B307" s="52" t="s">
        <v>159</v>
      </c>
      <c r="C307" s="154" t="s">
        <v>21</v>
      </c>
      <c r="D307" s="25" t="s">
        <v>54</v>
      </c>
      <c r="E307" s="154" t="s">
        <v>72</v>
      </c>
      <c r="F307" s="154"/>
      <c r="G307" s="99">
        <f>G308</f>
        <v>1938.6</v>
      </c>
      <c r="H307" s="99">
        <f t="shared" ref="H307:M307" si="157">H308</f>
        <v>0</v>
      </c>
      <c r="I307" s="125">
        <f t="shared" si="157"/>
        <v>1938.6</v>
      </c>
      <c r="J307" s="125">
        <f t="shared" si="157"/>
        <v>0</v>
      </c>
      <c r="K307" s="125">
        <f t="shared" si="157"/>
        <v>1938.6</v>
      </c>
      <c r="L307" s="125">
        <f t="shared" si="157"/>
        <v>0</v>
      </c>
      <c r="M307" s="7">
        <f t="shared" si="157"/>
        <v>1938.6</v>
      </c>
    </row>
    <row r="308" spans="1:13" ht="25.5" customHeight="1" x14ac:dyDescent="0.25">
      <c r="A308" s="1"/>
      <c r="B308" s="49" t="s">
        <v>94</v>
      </c>
      <c r="C308" s="151">
        <v>904</v>
      </c>
      <c r="D308" s="22" t="s">
        <v>54</v>
      </c>
      <c r="E308" s="151" t="s">
        <v>72</v>
      </c>
      <c r="F308" s="151" t="s">
        <v>103</v>
      </c>
      <c r="G308" s="100">
        <f>G309+G310+G311</f>
        <v>1938.6</v>
      </c>
      <c r="I308" s="96">
        <f>G308+H308</f>
        <v>1938.6</v>
      </c>
      <c r="J308" s="97"/>
      <c r="K308" s="95">
        <f>I308+J308</f>
        <v>1938.6</v>
      </c>
      <c r="L308" s="98"/>
      <c r="M308" s="16">
        <f>K308+L308</f>
        <v>1938.6</v>
      </c>
    </row>
    <row r="309" spans="1:13" ht="25.5" customHeight="1" x14ac:dyDescent="0.25">
      <c r="A309" s="1"/>
      <c r="B309" s="50" t="s">
        <v>49</v>
      </c>
      <c r="C309" s="151">
        <v>904</v>
      </c>
      <c r="D309" s="23" t="s">
        <v>54</v>
      </c>
      <c r="E309" s="152" t="s">
        <v>72</v>
      </c>
      <c r="F309" s="152" t="s">
        <v>47</v>
      </c>
      <c r="G309" s="100">
        <v>1473.6</v>
      </c>
      <c r="I309" s="96">
        <f t="shared" ref="I309:I311" si="158">G309+H309</f>
        <v>1473.6</v>
      </c>
      <c r="J309" s="97"/>
      <c r="K309" s="95">
        <f t="shared" ref="K309:K311" si="159">I309+J309</f>
        <v>1473.6</v>
      </c>
      <c r="L309" s="98"/>
      <c r="M309" s="16">
        <f t="shared" ref="M309:M311" si="160">K309+L309</f>
        <v>1473.6</v>
      </c>
    </row>
    <row r="310" spans="1:13" ht="38.25" customHeight="1" x14ac:dyDescent="0.25">
      <c r="A310" s="1"/>
      <c r="B310" s="50" t="s">
        <v>77</v>
      </c>
      <c r="C310" s="151">
        <v>904</v>
      </c>
      <c r="D310" s="23" t="s">
        <v>54</v>
      </c>
      <c r="E310" s="152" t="s">
        <v>72</v>
      </c>
      <c r="F310" s="152" t="s">
        <v>107</v>
      </c>
      <c r="G310" s="100">
        <v>20</v>
      </c>
      <c r="I310" s="96">
        <f t="shared" si="158"/>
        <v>20</v>
      </c>
      <c r="J310" s="97"/>
      <c r="K310" s="95">
        <f t="shared" si="159"/>
        <v>20</v>
      </c>
      <c r="L310" s="98"/>
      <c r="M310" s="16">
        <f t="shared" si="160"/>
        <v>20</v>
      </c>
    </row>
    <row r="311" spans="1:13" ht="50.25" customHeight="1" x14ac:dyDescent="0.25">
      <c r="A311" s="1"/>
      <c r="B311" s="50" t="s">
        <v>92</v>
      </c>
      <c r="C311" s="151">
        <v>904</v>
      </c>
      <c r="D311" s="23" t="s">
        <v>54</v>
      </c>
      <c r="E311" s="152" t="s">
        <v>72</v>
      </c>
      <c r="F311" s="152" t="s">
        <v>136</v>
      </c>
      <c r="G311" s="100">
        <v>445</v>
      </c>
      <c r="I311" s="96">
        <f t="shared" si="158"/>
        <v>445</v>
      </c>
      <c r="J311" s="97"/>
      <c r="K311" s="95">
        <f t="shared" si="159"/>
        <v>445</v>
      </c>
      <c r="L311" s="98"/>
      <c r="M311" s="16">
        <f t="shared" si="160"/>
        <v>445</v>
      </c>
    </row>
    <row r="312" spans="1:13" ht="18" customHeight="1" x14ac:dyDescent="0.25">
      <c r="A312" s="1"/>
      <c r="B312" s="47" t="s">
        <v>166</v>
      </c>
      <c r="C312" s="154">
        <v>904</v>
      </c>
      <c r="D312" s="20" t="s">
        <v>10</v>
      </c>
      <c r="E312" s="20" t="s">
        <v>66</v>
      </c>
      <c r="F312" s="149"/>
      <c r="G312" s="99">
        <f>G313+G316+G317</f>
        <v>4717.2999999999993</v>
      </c>
      <c r="H312" s="99">
        <f t="shared" ref="H312:K312" si="161">H313+H316+H317</f>
        <v>30</v>
      </c>
      <c r="I312" s="99">
        <f t="shared" si="161"/>
        <v>4747.2999999999993</v>
      </c>
      <c r="J312" s="99">
        <f t="shared" si="161"/>
        <v>10</v>
      </c>
      <c r="K312" s="99">
        <f t="shared" si="161"/>
        <v>4757.2999999999993</v>
      </c>
      <c r="L312" s="99">
        <f t="shared" ref="L312:M312" si="162">L313+L316+L317</f>
        <v>0</v>
      </c>
      <c r="M312" s="36">
        <f t="shared" si="162"/>
        <v>4757.2999999999993</v>
      </c>
    </row>
    <row r="313" spans="1:13" ht="27" customHeight="1" x14ac:dyDescent="0.25">
      <c r="A313" s="1"/>
      <c r="B313" s="49" t="s">
        <v>87</v>
      </c>
      <c r="C313" s="151">
        <v>904</v>
      </c>
      <c r="D313" s="22" t="s">
        <v>10</v>
      </c>
      <c r="E313" s="22" t="s">
        <v>66</v>
      </c>
      <c r="F313" s="151" t="s">
        <v>38</v>
      </c>
      <c r="G313" s="100">
        <f>G314+G315</f>
        <v>4667.2999999999993</v>
      </c>
      <c r="I313" s="96">
        <f>G313+H313</f>
        <v>4667.2999999999993</v>
      </c>
      <c r="J313" s="97"/>
      <c r="K313" s="95">
        <f>I313+J313</f>
        <v>4667.2999999999993</v>
      </c>
      <c r="L313" s="98"/>
      <c r="M313" s="16">
        <f>K313+L313</f>
        <v>4667.2999999999993</v>
      </c>
    </row>
    <row r="314" spans="1:13" ht="15" customHeight="1" x14ac:dyDescent="0.25">
      <c r="A314" s="1"/>
      <c r="B314" s="50" t="s">
        <v>27</v>
      </c>
      <c r="C314" s="152">
        <v>904</v>
      </c>
      <c r="D314" s="22" t="s">
        <v>10</v>
      </c>
      <c r="E314" s="22" t="s">
        <v>66</v>
      </c>
      <c r="F314" s="152" t="s">
        <v>98</v>
      </c>
      <c r="G314" s="100">
        <v>3584.7</v>
      </c>
      <c r="I314" s="96">
        <f t="shared" ref="I314:I319" si="163">G314+H314</f>
        <v>3584.7</v>
      </c>
      <c r="J314" s="97"/>
      <c r="K314" s="95">
        <f t="shared" ref="K314:K319" si="164">I314+J314</f>
        <v>3584.7</v>
      </c>
      <c r="L314" s="98"/>
      <c r="M314" s="16">
        <f t="shared" ref="M314:M319" si="165">K314+L314</f>
        <v>3584.7</v>
      </c>
    </row>
    <row r="315" spans="1:13" ht="35.25" customHeight="1" x14ac:dyDescent="0.25">
      <c r="A315" s="1"/>
      <c r="B315" s="50" t="s">
        <v>84</v>
      </c>
      <c r="C315" s="152">
        <v>904</v>
      </c>
      <c r="D315" s="22" t="s">
        <v>10</v>
      </c>
      <c r="E315" s="22" t="s">
        <v>66</v>
      </c>
      <c r="F315" s="152" t="s">
        <v>37</v>
      </c>
      <c r="G315" s="100">
        <v>1082.5999999999999</v>
      </c>
      <c r="I315" s="96">
        <f t="shared" si="163"/>
        <v>1082.5999999999999</v>
      </c>
      <c r="J315" s="97"/>
      <c r="K315" s="95">
        <f t="shared" si="164"/>
        <v>1082.5999999999999</v>
      </c>
      <c r="L315" s="98"/>
      <c r="M315" s="16">
        <f t="shared" si="165"/>
        <v>1082.5999999999999</v>
      </c>
    </row>
    <row r="316" spans="1:13" ht="32.25" customHeight="1" x14ac:dyDescent="0.25">
      <c r="A316" s="1"/>
      <c r="B316" s="50" t="s">
        <v>85</v>
      </c>
      <c r="C316" s="151">
        <v>904</v>
      </c>
      <c r="D316" s="23" t="s">
        <v>10</v>
      </c>
      <c r="E316" s="152" t="s">
        <v>66</v>
      </c>
      <c r="F316" s="152" t="s">
        <v>137</v>
      </c>
      <c r="G316" s="100">
        <v>50</v>
      </c>
      <c r="H316" s="95">
        <v>30</v>
      </c>
      <c r="I316" s="96">
        <f t="shared" si="163"/>
        <v>80</v>
      </c>
      <c r="J316" s="97">
        <v>10</v>
      </c>
      <c r="K316" s="95">
        <f t="shared" si="164"/>
        <v>90</v>
      </c>
      <c r="L316" s="98"/>
      <c r="M316" s="16">
        <f t="shared" si="165"/>
        <v>90</v>
      </c>
    </row>
    <row r="317" spans="1:13" ht="15.75" customHeight="1" x14ac:dyDescent="0.25">
      <c r="A317" s="1"/>
      <c r="B317" s="49" t="s">
        <v>46</v>
      </c>
      <c r="C317" s="151">
        <v>904</v>
      </c>
      <c r="D317" s="22" t="s">
        <v>10</v>
      </c>
      <c r="E317" s="23" t="s">
        <v>66</v>
      </c>
      <c r="F317" s="151" t="s">
        <v>16</v>
      </c>
      <c r="G317" s="100">
        <f>G318+G319</f>
        <v>0</v>
      </c>
      <c r="I317" s="96">
        <f t="shared" si="163"/>
        <v>0</v>
      </c>
      <c r="J317" s="97"/>
      <c r="K317" s="95">
        <f t="shared" si="164"/>
        <v>0</v>
      </c>
      <c r="L317" s="98"/>
      <c r="M317" s="16">
        <f t="shared" si="165"/>
        <v>0</v>
      </c>
    </row>
    <row r="318" spans="1:13" ht="15.75" customHeight="1" x14ac:dyDescent="0.25">
      <c r="A318" s="1"/>
      <c r="B318" s="50" t="s">
        <v>15</v>
      </c>
      <c r="C318" s="151">
        <v>904</v>
      </c>
      <c r="D318" s="23" t="s">
        <v>10</v>
      </c>
      <c r="E318" s="23" t="s">
        <v>66</v>
      </c>
      <c r="F318" s="152">
        <v>851</v>
      </c>
      <c r="G318" s="100">
        <v>0</v>
      </c>
      <c r="I318" s="96">
        <f t="shared" si="163"/>
        <v>0</v>
      </c>
      <c r="J318" s="97"/>
      <c r="K318" s="95">
        <f t="shared" si="164"/>
        <v>0</v>
      </c>
      <c r="L318" s="98"/>
      <c r="M318" s="16">
        <f t="shared" si="165"/>
        <v>0</v>
      </c>
    </row>
    <row r="319" spans="1:13" ht="15.75" customHeight="1" x14ac:dyDescent="0.25">
      <c r="A319" s="1"/>
      <c r="B319" s="50" t="s">
        <v>43</v>
      </c>
      <c r="C319" s="151">
        <v>904</v>
      </c>
      <c r="D319" s="23" t="s">
        <v>10</v>
      </c>
      <c r="E319" s="23" t="s">
        <v>66</v>
      </c>
      <c r="F319" s="152" t="s">
        <v>89</v>
      </c>
      <c r="G319" s="100">
        <v>0</v>
      </c>
      <c r="I319" s="96">
        <f t="shared" si="163"/>
        <v>0</v>
      </c>
      <c r="J319" s="97"/>
      <c r="K319" s="95">
        <f t="shared" si="164"/>
        <v>0</v>
      </c>
      <c r="L319" s="98"/>
      <c r="M319" s="16">
        <f t="shared" si="165"/>
        <v>0</v>
      </c>
    </row>
    <row r="320" spans="1:13" ht="17.25" customHeight="1" x14ac:dyDescent="0.25">
      <c r="A320" s="1"/>
      <c r="B320" s="53" t="s">
        <v>206</v>
      </c>
      <c r="C320" s="150"/>
      <c r="D320" s="24" t="s">
        <v>221</v>
      </c>
      <c r="E320" s="24"/>
      <c r="F320" s="150"/>
      <c r="G320" s="99">
        <f>G321+G324+G327+G330+G333+G336+G339+G342+G345+G348+G351</f>
        <v>25758.400000000001</v>
      </c>
      <c r="H320" s="99">
        <f>H321+H324+H327+H330+H333+H336+H339+H342+H345+H348+H351</f>
        <v>606.4</v>
      </c>
      <c r="I320" s="99">
        <f t="shared" ref="I320:L320" si="166">I321+I324+I327+I330+I333+I336+I339+I342+I345+I348+I351</f>
        <v>26364.799999999999</v>
      </c>
      <c r="J320" s="99">
        <f t="shared" si="166"/>
        <v>1224.5999999999999</v>
      </c>
      <c r="K320" s="99">
        <f t="shared" si="166"/>
        <v>27589.4</v>
      </c>
      <c r="L320" s="99">
        <f t="shared" si="166"/>
        <v>2010</v>
      </c>
      <c r="M320" s="68">
        <f>M321+M324+M327+M330+M333+M336+M339+M342+M345+M348+M351</f>
        <v>29599.4</v>
      </c>
    </row>
    <row r="321" spans="1:13" ht="15" customHeight="1" x14ac:dyDescent="0.25">
      <c r="A321" s="1"/>
      <c r="B321" s="52" t="s">
        <v>192</v>
      </c>
      <c r="C321" s="154">
        <v>901</v>
      </c>
      <c r="D321" s="25" t="s">
        <v>100</v>
      </c>
      <c r="E321" s="154" t="s">
        <v>108</v>
      </c>
      <c r="F321" s="154"/>
      <c r="G321" s="99">
        <f>G322</f>
        <v>2674.3</v>
      </c>
      <c r="H321" s="99">
        <f t="shared" ref="H321:M321" si="167">H322</f>
        <v>0</v>
      </c>
      <c r="I321" s="99">
        <f t="shared" si="167"/>
        <v>2674.3</v>
      </c>
      <c r="J321" s="99">
        <f t="shared" si="167"/>
        <v>0</v>
      </c>
      <c r="K321" s="99">
        <f t="shared" si="167"/>
        <v>2674.3</v>
      </c>
      <c r="L321" s="99">
        <f t="shared" si="167"/>
        <v>0</v>
      </c>
      <c r="M321" s="7">
        <f t="shared" si="167"/>
        <v>2674.3</v>
      </c>
    </row>
    <row r="322" spans="1:13" ht="24" customHeight="1" x14ac:dyDescent="0.25">
      <c r="A322" s="1"/>
      <c r="B322" s="49" t="s">
        <v>124</v>
      </c>
      <c r="C322" s="151">
        <v>901</v>
      </c>
      <c r="D322" s="22" t="s">
        <v>100</v>
      </c>
      <c r="E322" s="151" t="s">
        <v>108</v>
      </c>
      <c r="F322" s="151" t="s">
        <v>138</v>
      </c>
      <c r="G322" s="100">
        <f>G323</f>
        <v>2674.3</v>
      </c>
      <c r="I322" s="96">
        <f>G322+H322</f>
        <v>2674.3</v>
      </c>
      <c r="J322" s="97"/>
      <c r="K322" s="95">
        <f>I322+J322</f>
        <v>2674.3</v>
      </c>
      <c r="L322" s="98"/>
      <c r="M322" s="16">
        <f>K322+L322</f>
        <v>2674.3</v>
      </c>
    </row>
    <row r="323" spans="1:13" ht="15.75" customHeight="1" x14ac:dyDescent="0.25">
      <c r="A323" s="1"/>
      <c r="B323" s="50" t="s">
        <v>65</v>
      </c>
      <c r="C323" s="152">
        <v>901</v>
      </c>
      <c r="D323" s="23" t="s">
        <v>100</v>
      </c>
      <c r="E323" s="152" t="s">
        <v>108</v>
      </c>
      <c r="F323" s="152" t="s">
        <v>58</v>
      </c>
      <c r="G323" s="100">
        <v>2674.3</v>
      </c>
      <c r="I323" s="96">
        <f>G323+H323</f>
        <v>2674.3</v>
      </c>
      <c r="J323" s="97"/>
      <c r="K323" s="95">
        <f>I323+J323</f>
        <v>2674.3</v>
      </c>
      <c r="L323" s="98"/>
      <c r="M323" s="16">
        <f>K323+L323</f>
        <v>2674.3</v>
      </c>
    </row>
    <row r="324" spans="1:13" ht="39" customHeight="1" x14ac:dyDescent="0.25">
      <c r="A324" s="1"/>
      <c r="B324" s="52" t="s">
        <v>191</v>
      </c>
      <c r="C324" s="154">
        <v>926</v>
      </c>
      <c r="D324" s="25" t="s">
        <v>117</v>
      </c>
      <c r="E324" s="154" t="s">
        <v>147</v>
      </c>
      <c r="F324" s="154"/>
      <c r="G324" s="99">
        <f>G325</f>
        <v>397.9</v>
      </c>
      <c r="H324" s="99">
        <f t="shared" ref="H324:M324" si="168">H325</f>
        <v>0</v>
      </c>
      <c r="I324" s="99">
        <f t="shared" si="168"/>
        <v>397.9</v>
      </c>
      <c r="J324" s="99">
        <f t="shared" si="168"/>
        <v>0</v>
      </c>
      <c r="K324" s="99">
        <f t="shared" si="168"/>
        <v>397.9</v>
      </c>
      <c r="L324" s="99">
        <f t="shared" si="168"/>
        <v>0</v>
      </c>
      <c r="M324" s="36">
        <f t="shared" si="168"/>
        <v>397.9</v>
      </c>
    </row>
    <row r="325" spans="1:13" ht="23.25" customHeight="1" x14ac:dyDescent="0.25">
      <c r="A325" s="1"/>
      <c r="B325" s="49" t="s">
        <v>124</v>
      </c>
      <c r="C325" s="151">
        <v>926</v>
      </c>
      <c r="D325" s="22" t="s">
        <v>117</v>
      </c>
      <c r="E325" s="151" t="s">
        <v>147</v>
      </c>
      <c r="F325" s="151" t="s">
        <v>138</v>
      </c>
      <c r="G325" s="100">
        <f>G326</f>
        <v>397.9</v>
      </c>
      <c r="I325" s="96">
        <f>G325+H325</f>
        <v>397.9</v>
      </c>
      <c r="J325" s="97"/>
      <c r="K325" s="95">
        <f>I325+J325</f>
        <v>397.9</v>
      </c>
      <c r="L325" s="98"/>
      <c r="M325" s="16">
        <f>K325+L325</f>
        <v>397.9</v>
      </c>
    </row>
    <row r="326" spans="1:13" ht="38.25" customHeight="1" x14ac:dyDescent="0.25">
      <c r="A326" s="1"/>
      <c r="B326" s="50" t="s">
        <v>125</v>
      </c>
      <c r="C326" s="152">
        <v>926</v>
      </c>
      <c r="D326" s="23" t="s">
        <v>117</v>
      </c>
      <c r="E326" s="152" t="s">
        <v>147</v>
      </c>
      <c r="F326" s="152" t="s">
        <v>116</v>
      </c>
      <c r="G326" s="100">
        <v>397.9</v>
      </c>
      <c r="I326" s="96">
        <f>G326+H326</f>
        <v>397.9</v>
      </c>
      <c r="J326" s="97"/>
      <c r="K326" s="95">
        <f>I326+J326</f>
        <v>397.9</v>
      </c>
      <c r="L326" s="98"/>
      <c r="M326" s="16">
        <f>K326+L326</f>
        <v>397.9</v>
      </c>
    </row>
    <row r="327" spans="1:13" ht="63.75" customHeight="1" x14ac:dyDescent="0.25">
      <c r="A327" s="1"/>
      <c r="B327" s="52" t="s">
        <v>190</v>
      </c>
      <c r="C327" s="154">
        <v>926</v>
      </c>
      <c r="D327" s="25" t="s">
        <v>117</v>
      </c>
      <c r="E327" s="154" t="s">
        <v>12</v>
      </c>
      <c r="F327" s="154"/>
      <c r="G327" s="99">
        <f>G328</f>
        <v>3874.5</v>
      </c>
      <c r="H327" s="99">
        <f t="shared" ref="H327:M327" si="169">H328</f>
        <v>0</v>
      </c>
      <c r="I327" s="99">
        <f t="shared" si="169"/>
        <v>3874.5</v>
      </c>
      <c r="J327" s="99">
        <f t="shared" si="169"/>
        <v>0</v>
      </c>
      <c r="K327" s="99">
        <f t="shared" si="169"/>
        <v>3874.5</v>
      </c>
      <c r="L327" s="99">
        <f t="shared" si="169"/>
        <v>0</v>
      </c>
      <c r="M327" s="7">
        <f t="shared" si="169"/>
        <v>3874.5</v>
      </c>
    </row>
    <row r="328" spans="1:13" ht="24.75" customHeight="1" x14ac:dyDescent="0.25">
      <c r="A328" s="1"/>
      <c r="B328" s="49" t="s">
        <v>124</v>
      </c>
      <c r="C328" s="151">
        <v>926</v>
      </c>
      <c r="D328" s="22" t="s">
        <v>117</v>
      </c>
      <c r="E328" s="151" t="s">
        <v>12</v>
      </c>
      <c r="F328" s="151" t="s">
        <v>138</v>
      </c>
      <c r="G328" s="100">
        <f>G329</f>
        <v>3874.5</v>
      </c>
      <c r="I328" s="96">
        <f>G328+H328</f>
        <v>3874.5</v>
      </c>
      <c r="J328" s="97"/>
      <c r="K328" s="95">
        <f>I328+J328</f>
        <v>3874.5</v>
      </c>
      <c r="L328" s="98"/>
      <c r="M328" s="16">
        <f>K328+L328</f>
        <v>3874.5</v>
      </c>
    </row>
    <row r="329" spans="1:13" ht="40.5" customHeight="1" x14ac:dyDescent="0.25">
      <c r="A329" s="1"/>
      <c r="B329" s="50" t="s">
        <v>125</v>
      </c>
      <c r="C329" s="152">
        <v>926</v>
      </c>
      <c r="D329" s="23" t="s">
        <v>117</v>
      </c>
      <c r="E329" s="152" t="s">
        <v>12</v>
      </c>
      <c r="F329" s="152" t="s">
        <v>116</v>
      </c>
      <c r="G329" s="100">
        <v>3874.5</v>
      </c>
      <c r="I329" s="96">
        <f>G329+H329</f>
        <v>3874.5</v>
      </c>
      <c r="J329" s="97"/>
      <c r="K329" s="95">
        <f>I329+J329</f>
        <v>3874.5</v>
      </c>
      <c r="L329" s="98"/>
      <c r="M329" s="16">
        <f>K329+L329</f>
        <v>3874.5</v>
      </c>
    </row>
    <row r="330" spans="1:13" ht="27.75" customHeight="1" x14ac:dyDescent="0.25">
      <c r="A330" s="1"/>
      <c r="B330" s="52" t="s">
        <v>189</v>
      </c>
      <c r="C330" s="154">
        <v>926</v>
      </c>
      <c r="D330" s="25" t="s">
        <v>117</v>
      </c>
      <c r="E330" s="154" t="s">
        <v>88</v>
      </c>
      <c r="F330" s="154"/>
      <c r="G330" s="99">
        <f>G331</f>
        <v>0</v>
      </c>
      <c r="H330" s="126">
        <f t="shared" ref="H330:M330" si="170">H331</f>
        <v>180</v>
      </c>
      <c r="I330" s="99">
        <f t="shared" si="170"/>
        <v>180</v>
      </c>
      <c r="J330" s="99">
        <f t="shared" si="170"/>
        <v>0</v>
      </c>
      <c r="K330" s="99">
        <f t="shared" si="170"/>
        <v>180</v>
      </c>
      <c r="L330" s="99">
        <f t="shared" si="170"/>
        <v>0</v>
      </c>
      <c r="M330" s="7">
        <f t="shared" si="170"/>
        <v>180</v>
      </c>
    </row>
    <row r="331" spans="1:13" ht="24.75" customHeight="1" x14ac:dyDescent="0.25">
      <c r="A331" s="1"/>
      <c r="B331" s="49" t="s">
        <v>124</v>
      </c>
      <c r="C331" s="151">
        <v>926</v>
      </c>
      <c r="D331" s="22" t="s">
        <v>117</v>
      </c>
      <c r="E331" s="151" t="s">
        <v>88</v>
      </c>
      <c r="F331" s="151" t="s">
        <v>138</v>
      </c>
      <c r="G331" s="100">
        <f>G332</f>
        <v>0</v>
      </c>
      <c r="H331" s="95">
        <f>H332</f>
        <v>180</v>
      </c>
      <c r="I331" s="96">
        <f>G331+H331</f>
        <v>180</v>
      </c>
      <c r="J331" s="97"/>
      <c r="K331" s="95">
        <f>I331+J331</f>
        <v>180</v>
      </c>
      <c r="L331" s="98"/>
      <c r="M331" s="16">
        <f>K331+L331</f>
        <v>180</v>
      </c>
    </row>
    <row r="332" spans="1:13" ht="15.75" customHeight="1" x14ac:dyDescent="0.25">
      <c r="A332" s="1"/>
      <c r="B332" s="50" t="s">
        <v>227</v>
      </c>
      <c r="C332" s="152">
        <v>926</v>
      </c>
      <c r="D332" s="23" t="s">
        <v>117</v>
      </c>
      <c r="E332" s="152" t="s">
        <v>88</v>
      </c>
      <c r="F332" s="152" t="s">
        <v>80</v>
      </c>
      <c r="G332" s="100">
        <v>0</v>
      </c>
      <c r="H332" s="95">
        <v>180</v>
      </c>
      <c r="I332" s="96">
        <f>G332+H332</f>
        <v>180</v>
      </c>
      <c r="J332" s="97"/>
      <c r="K332" s="95">
        <f>I332+J332</f>
        <v>180</v>
      </c>
      <c r="L332" s="98"/>
      <c r="M332" s="16">
        <f>K332+L332</f>
        <v>180</v>
      </c>
    </row>
    <row r="333" spans="1:13" ht="48.75" customHeight="1" x14ac:dyDescent="0.25">
      <c r="A333" s="1"/>
      <c r="B333" s="52" t="s">
        <v>188</v>
      </c>
      <c r="C333" s="154">
        <v>926</v>
      </c>
      <c r="D333" s="25" t="s">
        <v>117</v>
      </c>
      <c r="E333" s="154" t="s">
        <v>127</v>
      </c>
      <c r="F333" s="154"/>
      <c r="G333" s="99">
        <f>G334</f>
        <v>5733.2</v>
      </c>
      <c r="H333" s="126">
        <f t="shared" ref="H333:M333" si="171">H334</f>
        <v>-180</v>
      </c>
      <c r="I333" s="99">
        <f t="shared" si="171"/>
        <v>5553.2</v>
      </c>
      <c r="J333" s="99">
        <f t="shared" si="171"/>
        <v>0</v>
      </c>
      <c r="K333" s="99">
        <f t="shared" si="171"/>
        <v>5553.2</v>
      </c>
      <c r="L333" s="99">
        <f t="shared" si="171"/>
        <v>1010</v>
      </c>
      <c r="M333" s="7">
        <f t="shared" si="171"/>
        <v>6563.2</v>
      </c>
    </row>
    <row r="334" spans="1:13" ht="25.5" customHeight="1" x14ac:dyDescent="0.25">
      <c r="A334" s="1"/>
      <c r="B334" s="49" t="s">
        <v>124</v>
      </c>
      <c r="C334" s="151">
        <v>926</v>
      </c>
      <c r="D334" s="22" t="s">
        <v>117</v>
      </c>
      <c r="E334" s="151" t="s">
        <v>127</v>
      </c>
      <c r="F334" s="151" t="s">
        <v>138</v>
      </c>
      <c r="G334" s="100">
        <f>G335</f>
        <v>5733.2</v>
      </c>
      <c r="H334" s="95">
        <f>H335</f>
        <v>-180</v>
      </c>
      <c r="I334" s="96">
        <f>I335</f>
        <v>5553.2</v>
      </c>
      <c r="J334" s="97"/>
      <c r="K334" s="95">
        <f>I334+J334</f>
        <v>5553.2</v>
      </c>
      <c r="L334" s="98">
        <f>L335</f>
        <v>1010</v>
      </c>
      <c r="M334" s="16">
        <f>K334+L334</f>
        <v>6563.2</v>
      </c>
    </row>
    <row r="335" spans="1:13" ht="36.75" customHeight="1" x14ac:dyDescent="0.25">
      <c r="A335" s="1"/>
      <c r="B335" s="50" t="s">
        <v>50</v>
      </c>
      <c r="C335" s="152">
        <v>926</v>
      </c>
      <c r="D335" s="23" t="s">
        <v>117</v>
      </c>
      <c r="E335" s="152" t="s">
        <v>127</v>
      </c>
      <c r="F335" s="152" t="s">
        <v>120</v>
      </c>
      <c r="G335" s="100">
        <v>5733.2</v>
      </c>
      <c r="H335" s="95">
        <v>-180</v>
      </c>
      <c r="I335" s="96">
        <f>G335+H335</f>
        <v>5553.2</v>
      </c>
      <c r="J335" s="97"/>
      <c r="K335" s="95">
        <f>I335+J335</f>
        <v>5553.2</v>
      </c>
      <c r="L335" s="98">
        <v>1010</v>
      </c>
      <c r="M335" s="16">
        <f>K335+L335</f>
        <v>6563.2</v>
      </c>
    </row>
    <row r="336" spans="1:13" ht="25.5" customHeight="1" x14ac:dyDescent="0.25">
      <c r="A336" s="1"/>
      <c r="B336" s="52" t="s">
        <v>187</v>
      </c>
      <c r="C336" s="154">
        <v>926</v>
      </c>
      <c r="D336" s="25" t="s">
        <v>117</v>
      </c>
      <c r="E336" s="154" t="s">
        <v>41</v>
      </c>
      <c r="F336" s="154"/>
      <c r="G336" s="99">
        <f>G337</f>
        <v>3759.3</v>
      </c>
      <c r="H336" s="126">
        <f t="shared" ref="H336:M336" si="172">H337</f>
        <v>0</v>
      </c>
      <c r="I336" s="99">
        <f t="shared" si="172"/>
        <v>3759.3</v>
      </c>
      <c r="J336" s="99">
        <f t="shared" si="172"/>
        <v>0</v>
      </c>
      <c r="K336" s="99">
        <f t="shared" si="172"/>
        <v>3759.3</v>
      </c>
      <c r="L336" s="99">
        <f t="shared" si="172"/>
        <v>1000</v>
      </c>
      <c r="M336" s="36">
        <f t="shared" si="172"/>
        <v>4759.3</v>
      </c>
    </row>
    <row r="337" spans="1:13" ht="27" customHeight="1" x14ac:dyDescent="0.25">
      <c r="A337" s="1"/>
      <c r="B337" s="49" t="s">
        <v>124</v>
      </c>
      <c r="C337" s="151">
        <v>926</v>
      </c>
      <c r="D337" s="22" t="s">
        <v>117</v>
      </c>
      <c r="E337" s="151" t="s">
        <v>41</v>
      </c>
      <c r="F337" s="151" t="s">
        <v>138</v>
      </c>
      <c r="G337" s="100">
        <f>G338</f>
        <v>3759.3</v>
      </c>
      <c r="I337" s="96">
        <f>G337+H337</f>
        <v>3759.3</v>
      </c>
      <c r="J337" s="97"/>
      <c r="K337" s="95">
        <f>I337+J337</f>
        <v>3759.3</v>
      </c>
      <c r="L337" s="98">
        <v>1000</v>
      </c>
      <c r="M337" s="16">
        <f>K337+L337</f>
        <v>4759.3</v>
      </c>
    </row>
    <row r="338" spans="1:13" ht="28.5" customHeight="1" x14ac:dyDescent="0.25">
      <c r="A338" s="1"/>
      <c r="B338" s="50" t="s">
        <v>71</v>
      </c>
      <c r="C338" s="152">
        <v>926</v>
      </c>
      <c r="D338" s="23" t="s">
        <v>117</v>
      </c>
      <c r="E338" s="152" t="s">
        <v>41</v>
      </c>
      <c r="F338" s="152" t="s">
        <v>80</v>
      </c>
      <c r="G338" s="100">
        <v>3759.3</v>
      </c>
      <c r="I338" s="96">
        <f>G338+H338</f>
        <v>3759.3</v>
      </c>
      <c r="J338" s="97"/>
      <c r="K338" s="95">
        <f>I338+J338</f>
        <v>3759.3</v>
      </c>
      <c r="L338" s="98">
        <v>1000</v>
      </c>
      <c r="M338" s="16">
        <f>K338+L338</f>
        <v>4759.3</v>
      </c>
    </row>
    <row r="339" spans="1:13" ht="51.75" customHeight="1" x14ac:dyDescent="0.25">
      <c r="A339" s="1"/>
      <c r="B339" s="52" t="s">
        <v>186</v>
      </c>
      <c r="C339" s="154">
        <v>926</v>
      </c>
      <c r="D339" s="25" t="s">
        <v>117</v>
      </c>
      <c r="E339" s="154" t="s">
        <v>141</v>
      </c>
      <c r="F339" s="154"/>
      <c r="G339" s="99">
        <f>G340</f>
        <v>3497.4</v>
      </c>
      <c r="H339" s="126">
        <f t="shared" ref="H339:M339" si="173">H340</f>
        <v>0.1</v>
      </c>
      <c r="I339" s="99">
        <f t="shared" si="173"/>
        <v>3497.5</v>
      </c>
      <c r="J339" s="99">
        <f t="shared" si="173"/>
        <v>0</v>
      </c>
      <c r="K339" s="99">
        <f t="shared" si="173"/>
        <v>3497.5</v>
      </c>
      <c r="L339" s="99">
        <f t="shared" si="173"/>
        <v>0</v>
      </c>
      <c r="M339" s="36">
        <f t="shared" si="173"/>
        <v>3497.5</v>
      </c>
    </row>
    <row r="340" spans="1:13" ht="26.25" customHeight="1" x14ac:dyDescent="0.25">
      <c r="A340" s="1"/>
      <c r="B340" s="49" t="s">
        <v>124</v>
      </c>
      <c r="C340" s="151">
        <v>926</v>
      </c>
      <c r="D340" s="22" t="s">
        <v>117</v>
      </c>
      <c r="E340" s="151" t="s">
        <v>141</v>
      </c>
      <c r="F340" s="151" t="s">
        <v>138</v>
      </c>
      <c r="G340" s="100">
        <f>G341</f>
        <v>3497.4</v>
      </c>
      <c r="H340" s="95">
        <f>H341</f>
        <v>0.1</v>
      </c>
      <c r="I340" s="96">
        <f>G340+H340</f>
        <v>3497.5</v>
      </c>
      <c r="J340" s="97"/>
      <c r="K340" s="95">
        <f>I340+J340</f>
        <v>3497.5</v>
      </c>
      <c r="L340" s="98"/>
      <c r="M340" s="16">
        <f>K340+L340</f>
        <v>3497.5</v>
      </c>
    </row>
    <row r="341" spans="1:13" ht="36" customHeight="1" x14ac:dyDescent="0.25">
      <c r="A341" s="1"/>
      <c r="B341" s="50" t="s">
        <v>50</v>
      </c>
      <c r="C341" s="152">
        <v>926</v>
      </c>
      <c r="D341" s="23" t="s">
        <v>117</v>
      </c>
      <c r="E341" s="152" t="s">
        <v>141</v>
      </c>
      <c r="F341" s="152" t="s">
        <v>120</v>
      </c>
      <c r="G341" s="100">
        <v>3497.4</v>
      </c>
      <c r="H341" s="95">
        <v>0.1</v>
      </c>
      <c r="I341" s="96">
        <f>G341+H341</f>
        <v>3497.5</v>
      </c>
      <c r="J341" s="97"/>
      <c r="K341" s="95">
        <f>I341+J341</f>
        <v>3497.5</v>
      </c>
      <c r="L341" s="98"/>
      <c r="M341" s="16">
        <f>K341+L341</f>
        <v>3497.5</v>
      </c>
    </row>
    <row r="342" spans="1:13" ht="39.75" hidden="1" customHeight="1" x14ac:dyDescent="0.25">
      <c r="A342" s="1"/>
      <c r="B342" s="57" t="s">
        <v>226</v>
      </c>
      <c r="C342" s="162">
        <v>926</v>
      </c>
      <c r="D342" s="28" t="s">
        <v>117</v>
      </c>
      <c r="E342" s="28" t="s">
        <v>243</v>
      </c>
      <c r="F342" s="162"/>
      <c r="G342" s="99">
        <f>G343</f>
        <v>0</v>
      </c>
      <c r="H342" s="99">
        <f t="shared" ref="H342:M342" si="174">H343</f>
        <v>0</v>
      </c>
      <c r="I342" s="99">
        <f t="shared" si="174"/>
        <v>0</v>
      </c>
      <c r="J342" s="99">
        <f t="shared" si="174"/>
        <v>0</v>
      </c>
      <c r="K342" s="99">
        <f t="shared" si="174"/>
        <v>0</v>
      </c>
      <c r="L342" s="99">
        <f t="shared" si="174"/>
        <v>0</v>
      </c>
      <c r="M342" s="77">
        <f t="shared" si="174"/>
        <v>0</v>
      </c>
    </row>
    <row r="343" spans="1:13" ht="22.5" hidden="1" customHeight="1" x14ac:dyDescent="0.25">
      <c r="A343" s="1"/>
      <c r="B343" s="49" t="s">
        <v>76</v>
      </c>
      <c r="C343" s="151">
        <v>926</v>
      </c>
      <c r="D343" s="22" t="s">
        <v>117</v>
      </c>
      <c r="E343" s="22" t="s">
        <v>243</v>
      </c>
      <c r="F343" s="151" t="s">
        <v>96</v>
      </c>
      <c r="G343" s="100">
        <f>G344</f>
        <v>0</v>
      </c>
      <c r="I343" s="96">
        <f>G343+H343</f>
        <v>0</v>
      </c>
      <c r="J343" s="97"/>
      <c r="K343" s="95">
        <f>I343+J343</f>
        <v>0</v>
      </c>
      <c r="L343" s="98"/>
      <c r="M343" s="16">
        <f>K343+L343</f>
        <v>0</v>
      </c>
    </row>
    <row r="344" spans="1:13" ht="43.5" hidden="1" customHeight="1" x14ac:dyDescent="0.25">
      <c r="A344" s="1"/>
      <c r="B344" s="49" t="s">
        <v>23</v>
      </c>
      <c r="C344" s="151">
        <v>926</v>
      </c>
      <c r="D344" s="22" t="s">
        <v>117</v>
      </c>
      <c r="E344" s="22" t="s">
        <v>243</v>
      </c>
      <c r="F344" s="151" t="s">
        <v>17</v>
      </c>
      <c r="G344" s="100">
        <v>0</v>
      </c>
      <c r="I344" s="96">
        <f>G344+H344</f>
        <v>0</v>
      </c>
      <c r="J344" s="97"/>
      <c r="K344" s="95">
        <f>I344+J344</f>
        <v>0</v>
      </c>
      <c r="L344" s="98"/>
      <c r="M344" s="16">
        <f>K344+L344</f>
        <v>0</v>
      </c>
    </row>
    <row r="345" spans="1:13" ht="39" customHeight="1" x14ac:dyDescent="0.25">
      <c r="A345" s="1"/>
      <c r="B345" s="55" t="s">
        <v>258</v>
      </c>
      <c r="C345" s="42">
        <v>902</v>
      </c>
      <c r="D345" s="29" t="s">
        <v>235</v>
      </c>
      <c r="E345" s="29" t="s">
        <v>259</v>
      </c>
      <c r="F345" s="42"/>
      <c r="G345" s="99">
        <f>G346</f>
        <v>5821.8</v>
      </c>
      <c r="H345" s="99">
        <f t="shared" ref="H345:M345" si="175">H346</f>
        <v>0</v>
      </c>
      <c r="I345" s="99">
        <f t="shared" si="175"/>
        <v>5821.8</v>
      </c>
      <c r="J345" s="99">
        <f t="shared" si="175"/>
        <v>543.9</v>
      </c>
      <c r="K345" s="99">
        <f t="shared" si="175"/>
        <v>6365.7</v>
      </c>
      <c r="L345" s="99">
        <f t="shared" si="175"/>
        <v>0</v>
      </c>
      <c r="M345" s="75">
        <f t="shared" si="175"/>
        <v>6365.7</v>
      </c>
    </row>
    <row r="346" spans="1:13" ht="27" customHeight="1" x14ac:dyDescent="0.25">
      <c r="A346" s="1"/>
      <c r="B346" s="49" t="s">
        <v>124</v>
      </c>
      <c r="C346" s="152">
        <v>902</v>
      </c>
      <c r="D346" s="23" t="s">
        <v>235</v>
      </c>
      <c r="E346" s="23" t="s">
        <v>259</v>
      </c>
      <c r="F346" s="152">
        <v>400</v>
      </c>
      <c r="G346" s="100">
        <f>G347</f>
        <v>5821.8</v>
      </c>
      <c r="I346" s="96">
        <f>G346+H346</f>
        <v>5821.8</v>
      </c>
      <c r="J346" s="97">
        <f>J347</f>
        <v>543.9</v>
      </c>
      <c r="K346" s="95">
        <f>I346+J346</f>
        <v>6365.7</v>
      </c>
      <c r="L346" s="98">
        <f>L347</f>
        <v>0</v>
      </c>
      <c r="M346" s="16">
        <f>K346+L346</f>
        <v>6365.7</v>
      </c>
    </row>
    <row r="347" spans="1:13" ht="43.5" customHeight="1" x14ac:dyDescent="0.25">
      <c r="A347" s="1"/>
      <c r="B347" s="50" t="s">
        <v>50</v>
      </c>
      <c r="C347" s="152">
        <v>902</v>
      </c>
      <c r="D347" s="23" t="s">
        <v>235</v>
      </c>
      <c r="E347" s="23" t="s">
        <v>259</v>
      </c>
      <c r="F347" s="152">
        <v>414</v>
      </c>
      <c r="G347" s="100">
        <v>5821.8</v>
      </c>
      <c r="I347" s="96">
        <f>G347+H347</f>
        <v>5821.8</v>
      </c>
      <c r="J347" s="97">
        <v>543.9</v>
      </c>
      <c r="K347" s="95">
        <f>I347+J347</f>
        <v>6365.7</v>
      </c>
      <c r="L347" s="98"/>
      <c r="M347" s="16">
        <f>K347+L347</f>
        <v>6365.7</v>
      </c>
    </row>
    <row r="348" spans="1:13" ht="43.5" customHeight="1" x14ac:dyDescent="0.25">
      <c r="A348" s="1"/>
      <c r="B348" s="55" t="s">
        <v>285</v>
      </c>
      <c r="C348" s="42">
        <v>902</v>
      </c>
      <c r="D348" s="29" t="s">
        <v>235</v>
      </c>
      <c r="E348" s="29" t="s">
        <v>259</v>
      </c>
      <c r="F348" s="42"/>
      <c r="G348" s="99">
        <f>G349</f>
        <v>0</v>
      </c>
      <c r="H348" s="99">
        <f t="shared" ref="H348:M348" si="176">H349</f>
        <v>606.29999999999995</v>
      </c>
      <c r="I348" s="99">
        <f t="shared" si="176"/>
        <v>606.29999999999995</v>
      </c>
      <c r="J348" s="99">
        <f t="shared" si="176"/>
        <v>0</v>
      </c>
      <c r="K348" s="99">
        <f t="shared" si="176"/>
        <v>606.29999999999995</v>
      </c>
      <c r="L348" s="99">
        <f t="shared" si="176"/>
        <v>0</v>
      </c>
      <c r="M348" s="75">
        <f t="shared" si="176"/>
        <v>606.29999999999995</v>
      </c>
    </row>
    <row r="349" spans="1:13" ht="33.75" customHeight="1" x14ac:dyDescent="0.25">
      <c r="A349" s="1"/>
      <c r="B349" s="49" t="s">
        <v>124</v>
      </c>
      <c r="C349" s="152">
        <v>902</v>
      </c>
      <c r="D349" s="23" t="s">
        <v>235</v>
      </c>
      <c r="E349" s="23" t="s">
        <v>259</v>
      </c>
      <c r="F349" s="152">
        <v>400</v>
      </c>
      <c r="G349" s="100"/>
      <c r="H349" s="95">
        <f>H350</f>
        <v>606.29999999999995</v>
      </c>
      <c r="I349" s="96">
        <f>G349+H349</f>
        <v>606.29999999999995</v>
      </c>
      <c r="J349" s="97"/>
      <c r="K349" s="95">
        <f>I349+J349</f>
        <v>606.29999999999995</v>
      </c>
      <c r="L349" s="98"/>
      <c r="M349" s="16">
        <f>K349+L349</f>
        <v>606.29999999999995</v>
      </c>
    </row>
    <row r="350" spans="1:13" ht="43.5" customHeight="1" x14ac:dyDescent="0.25">
      <c r="A350" s="1"/>
      <c r="B350" s="50" t="s">
        <v>50</v>
      </c>
      <c r="C350" s="152">
        <v>902</v>
      </c>
      <c r="D350" s="23" t="s">
        <v>235</v>
      </c>
      <c r="E350" s="23" t="s">
        <v>259</v>
      </c>
      <c r="F350" s="152">
        <v>414</v>
      </c>
      <c r="G350" s="100"/>
      <c r="H350" s="95">
        <v>606.29999999999995</v>
      </c>
      <c r="I350" s="96">
        <f>G350+H350</f>
        <v>606.29999999999995</v>
      </c>
      <c r="J350" s="97"/>
      <c r="K350" s="95">
        <f>I350+J350</f>
        <v>606.29999999999995</v>
      </c>
      <c r="L350" s="98"/>
      <c r="M350" s="16">
        <f>K350+L350</f>
        <v>606.29999999999995</v>
      </c>
    </row>
    <row r="351" spans="1:13" ht="43.5" customHeight="1" x14ac:dyDescent="0.25">
      <c r="A351" s="1"/>
      <c r="B351" s="63" t="s">
        <v>301</v>
      </c>
      <c r="C351" s="42">
        <v>902</v>
      </c>
      <c r="D351" s="29" t="s">
        <v>235</v>
      </c>
      <c r="E351" s="29" t="s">
        <v>302</v>
      </c>
      <c r="F351" s="42"/>
      <c r="G351" s="127"/>
      <c r="H351" s="127"/>
      <c r="I351" s="127"/>
      <c r="J351" s="127">
        <f>J352</f>
        <v>680.7</v>
      </c>
      <c r="K351" s="127">
        <f>I351+J351</f>
        <v>680.7</v>
      </c>
      <c r="L351" s="128">
        <f>L352</f>
        <v>0</v>
      </c>
      <c r="M351" s="42">
        <f>K351+L351</f>
        <v>680.7</v>
      </c>
    </row>
    <row r="352" spans="1:13" ht="27.75" customHeight="1" x14ac:dyDescent="0.25">
      <c r="A352" s="1"/>
      <c r="B352" s="49" t="s">
        <v>304</v>
      </c>
      <c r="C352" s="152">
        <v>902</v>
      </c>
      <c r="D352" s="23" t="s">
        <v>235</v>
      </c>
      <c r="E352" s="23" t="s">
        <v>302</v>
      </c>
      <c r="F352" s="152">
        <v>521</v>
      </c>
      <c r="G352" s="100"/>
      <c r="H352" s="96"/>
      <c r="I352" s="96"/>
      <c r="J352" s="98">
        <v>680.7</v>
      </c>
      <c r="K352" s="96">
        <f>I352+J352</f>
        <v>680.7</v>
      </c>
      <c r="L352" s="98"/>
      <c r="M352" s="16">
        <f>K352+L352</f>
        <v>680.7</v>
      </c>
    </row>
    <row r="353" spans="1:13" ht="33" customHeight="1" x14ac:dyDescent="0.25">
      <c r="A353" s="1"/>
      <c r="B353" s="49" t="s">
        <v>303</v>
      </c>
      <c r="C353" s="152">
        <v>902</v>
      </c>
      <c r="D353" s="23" t="s">
        <v>235</v>
      </c>
      <c r="E353" s="23" t="s">
        <v>302</v>
      </c>
      <c r="F353" s="152">
        <v>521</v>
      </c>
      <c r="G353" s="100"/>
      <c r="H353" s="96"/>
      <c r="I353" s="96"/>
      <c r="J353" s="98">
        <v>680.7</v>
      </c>
      <c r="K353" s="96">
        <f>I353+J353</f>
        <v>680.7</v>
      </c>
      <c r="L353" s="98"/>
      <c r="M353" s="16">
        <f>K353+L353</f>
        <v>680.7</v>
      </c>
    </row>
    <row r="354" spans="1:13" ht="24.75" customHeight="1" x14ac:dyDescent="0.25">
      <c r="A354" s="1"/>
      <c r="B354" s="53" t="s">
        <v>185</v>
      </c>
      <c r="C354" s="150">
        <v>904</v>
      </c>
      <c r="D354" s="21" t="s">
        <v>222</v>
      </c>
      <c r="E354" s="150"/>
      <c r="F354" s="150"/>
      <c r="G354" s="99">
        <f>G355+G358</f>
        <v>9501.2000000000007</v>
      </c>
      <c r="H354" s="99">
        <f>H355+H358+H361</f>
        <v>3100</v>
      </c>
      <c r="I354" s="99">
        <f>I355+I358+I361</f>
        <v>12601.2</v>
      </c>
      <c r="J354" s="99">
        <f t="shared" ref="J354:K354" si="177">J355+J358+J361</f>
        <v>1000</v>
      </c>
      <c r="K354" s="99">
        <f t="shared" si="177"/>
        <v>13601.2</v>
      </c>
      <c r="L354" s="99">
        <f>L355+L358+L361+L364</f>
        <v>817.3</v>
      </c>
      <c r="M354" s="68">
        <f>M355+M358+M361+M364</f>
        <v>14418.5</v>
      </c>
    </row>
    <row r="355" spans="1:13" ht="24.75" customHeight="1" x14ac:dyDescent="0.25">
      <c r="A355" s="1"/>
      <c r="B355" s="52" t="s">
        <v>55</v>
      </c>
      <c r="C355" s="154">
        <v>904</v>
      </c>
      <c r="D355" s="25" t="s">
        <v>7</v>
      </c>
      <c r="E355" s="154" t="s">
        <v>64</v>
      </c>
      <c r="F355" s="154" t="s">
        <v>21</v>
      </c>
      <c r="G355" s="99">
        <f>G356</f>
        <v>8701.2000000000007</v>
      </c>
      <c r="H355" s="99">
        <f t="shared" ref="H355:M355" si="178">H356</f>
        <v>100</v>
      </c>
      <c r="I355" s="99">
        <f t="shared" si="178"/>
        <v>8801.2000000000007</v>
      </c>
      <c r="J355" s="99">
        <f t="shared" si="178"/>
        <v>1000</v>
      </c>
      <c r="K355" s="99">
        <f t="shared" si="178"/>
        <v>9801.2000000000007</v>
      </c>
      <c r="L355" s="99">
        <f t="shared" si="178"/>
        <v>600</v>
      </c>
      <c r="M355" s="7">
        <f t="shared" si="178"/>
        <v>10401.200000000001</v>
      </c>
    </row>
    <row r="356" spans="1:13" ht="37.5" customHeight="1" x14ac:dyDescent="0.25">
      <c r="A356" s="1"/>
      <c r="B356" s="49" t="s">
        <v>11</v>
      </c>
      <c r="C356" s="151">
        <v>904</v>
      </c>
      <c r="D356" s="22" t="s">
        <v>7</v>
      </c>
      <c r="E356" s="151" t="s">
        <v>64</v>
      </c>
      <c r="F356" s="151" t="s">
        <v>62</v>
      </c>
      <c r="G356" s="100">
        <f>G357</f>
        <v>8701.2000000000007</v>
      </c>
      <c r="H356" s="95">
        <f>H357</f>
        <v>100</v>
      </c>
      <c r="I356" s="96">
        <f>G356+H356</f>
        <v>8801.2000000000007</v>
      </c>
      <c r="J356" s="97">
        <f>J357</f>
        <v>1000</v>
      </c>
      <c r="K356" s="95">
        <f>I356+J356</f>
        <v>9801.2000000000007</v>
      </c>
      <c r="L356" s="98">
        <f>L357</f>
        <v>600</v>
      </c>
      <c r="M356" s="16">
        <f>K356+L356</f>
        <v>10401.200000000001</v>
      </c>
    </row>
    <row r="357" spans="1:13" ht="44.25" customHeight="1" x14ac:dyDescent="0.25">
      <c r="A357" s="1"/>
      <c r="B357" s="50" t="s">
        <v>122</v>
      </c>
      <c r="C357" s="152">
        <v>904</v>
      </c>
      <c r="D357" s="23" t="s">
        <v>7</v>
      </c>
      <c r="E357" s="152" t="s">
        <v>64</v>
      </c>
      <c r="F357" s="152" t="s">
        <v>81</v>
      </c>
      <c r="G357" s="100">
        <v>8701.2000000000007</v>
      </c>
      <c r="H357" s="95">
        <v>100</v>
      </c>
      <c r="I357" s="96">
        <f>G357+H357</f>
        <v>8801.2000000000007</v>
      </c>
      <c r="J357" s="97">
        <v>1000</v>
      </c>
      <c r="K357" s="95">
        <f>I357+J357</f>
        <v>9801.2000000000007</v>
      </c>
      <c r="L357" s="98">
        <v>600</v>
      </c>
      <c r="M357" s="16">
        <f>K357+L357</f>
        <v>10401.200000000001</v>
      </c>
    </row>
    <row r="358" spans="1:13" ht="15" customHeight="1" x14ac:dyDescent="0.25">
      <c r="A358" s="1"/>
      <c r="B358" s="52" t="s">
        <v>185</v>
      </c>
      <c r="C358" s="154">
        <v>904</v>
      </c>
      <c r="D358" s="25" t="s">
        <v>7</v>
      </c>
      <c r="E358" s="25" t="s">
        <v>233</v>
      </c>
      <c r="F358" s="154"/>
      <c r="G358" s="99">
        <f>G359</f>
        <v>800</v>
      </c>
      <c r="H358" s="99">
        <f t="shared" ref="H358:M358" si="179">H359</f>
        <v>0</v>
      </c>
      <c r="I358" s="99">
        <f t="shared" si="179"/>
        <v>800</v>
      </c>
      <c r="J358" s="99">
        <f t="shared" si="179"/>
        <v>0</v>
      </c>
      <c r="K358" s="99">
        <f t="shared" si="179"/>
        <v>800</v>
      </c>
      <c r="L358" s="99">
        <f t="shared" si="179"/>
        <v>0</v>
      </c>
      <c r="M358" s="7">
        <f t="shared" si="179"/>
        <v>800</v>
      </c>
    </row>
    <row r="359" spans="1:13" ht="26.25" customHeight="1" x14ac:dyDescent="0.25">
      <c r="A359" s="1"/>
      <c r="B359" s="49" t="s">
        <v>76</v>
      </c>
      <c r="C359" s="151">
        <v>904</v>
      </c>
      <c r="D359" s="22" t="s">
        <v>7</v>
      </c>
      <c r="E359" s="22" t="s">
        <v>233</v>
      </c>
      <c r="F359" s="151" t="s">
        <v>96</v>
      </c>
      <c r="G359" s="100">
        <f>G360</f>
        <v>800</v>
      </c>
      <c r="I359" s="96">
        <f>G359+H359</f>
        <v>800</v>
      </c>
      <c r="J359" s="97"/>
      <c r="K359" s="95">
        <f>I359+J359</f>
        <v>800</v>
      </c>
      <c r="L359" s="98"/>
      <c r="M359" s="16">
        <f>K359+L359</f>
        <v>800</v>
      </c>
    </row>
    <row r="360" spans="1:13" ht="35.25" customHeight="1" x14ac:dyDescent="0.25">
      <c r="A360" s="1"/>
      <c r="B360" s="50" t="s">
        <v>85</v>
      </c>
      <c r="C360" s="152">
        <v>904</v>
      </c>
      <c r="D360" s="23" t="s">
        <v>7</v>
      </c>
      <c r="E360" s="23" t="s">
        <v>233</v>
      </c>
      <c r="F360" s="152" t="s">
        <v>137</v>
      </c>
      <c r="G360" s="100">
        <v>800</v>
      </c>
      <c r="I360" s="96">
        <f>G360+H360</f>
        <v>800</v>
      </c>
      <c r="J360" s="97"/>
      <c r="K360" s="95">
        <f>I360+J360</f>
        <v>800</v>
      </c>
      <c r="L360" s="98"/>
      <c r="M360" s="16">
        <f>K360+L360</f>
        <v>800</v>
      </c>
    </row>
    <row r="361" spans="1:13" ht="35.25" customHeight="1" x14ac:dyDescent="0.25">
      <c r="A361" s="1"/>
      <c r="B361" s="55" t="s">
        <v>264</v>
      </c>
      <c r="C361" s="42">
        <v>902</v>
      </c>
      <c r="D361" s="29" t="s">
        <v>7</v>
      </c>
      <c r="E361" s="29" t="s">
        <v>265</v>
      </c>
      <c r="F361" s="42"/>
      <c r="G361" s="99"/>
      <c r="H361" s="129">
        <f>H362</f>
        <v>3000</v>
      </c>
      <c r="I361" s="103">
        <f>I362</f>
        <v>3000</v>
      </c>
      <c r="J361" s="103">
        <f t="shared" ref="J361:M361" si="180">J362</f>
        <v>0</v>
      </c>
      <c r="K361" s="103">
        <f t="shared" si="180"/>
        <v>3000</v>
      </c>
      <c r="L361" s="103">
        <f t="shared" si="180"/>
        <v>0</v>
      </c>
      <c r="M361" s="37">
        <f t="shared" si="180"/>
        <v>3000</v>
      </c>
    </row>
    <row r="362" spans="1:13" ht="35.25" customHeight="1" x14ac:dyDescent="0.25">
      <c r="A362" s="1"/>
      <c r="B362" s="49" t="s">
        <v>76</v>
      </c>
      <c r="C362" s="152">
        <v>902</v>
      </c>
      <c r="D362" s="23" t="s">
        <v>7</v>
      </c>
      <c r="E362" s="23" t="s">
        <v>265</v>
      </c>
      <c r="F362" s="152">
        <v>400</v>
      </c>
      <c r="G362" s="100"/>
      <c r="H362" s="95">
        <f>H363</f>
        <v>3000</v>
      </c>
      <c r="I362" s="96">
        <f>G362+H362</f>
        <v>3000</v>
      </c>
      <c r="J362" s="97"/>
      <c r="K362" s="95">
        <f>I362+J362</f>
        <v>3000</v>
      </c>
      <c r="L362" s="98"/>
      <c r="M362" s="16">
        <f>K362+L362</f>
        <v>3000</v>
      </c>
    </row>
    <row r="363" spans="1:13" ht="35.25" customHeight="1" x14ac:dyDescent="0.25">
      <c r="A363" s="1"/>
      <c r="B363" s="50" t="s">
        <v>85</v>
      </c>
      <c r="C363" s="152">
        <v>902</v>
      </c>
      <c r="D363" s="23" t="s">
        <v>7</v>
      </c>
      <c r="E363" s="23" t="s">
        <v>265</v>
      </c>
      <c r="F363" s="152">
        <v>414</v>
      </c>
      <c r="G363" s="100"/>
      <c r="H363" s="95">
        <v>3000</v>
      </c>
      <c r="I363" s="96">
        <f>G363+H363</f>
        <v>3000</v>
      </c>
      <c r="J363" s="97"/>
      <c r="K363" s="95">
        <f>I363+J363</f>
        <v>3000</v>
      </c>
      <c r="L363" s="98"/>
      <c r="M363" s="16">
        <f>K363+L363</f>
        <v>3000</v>
      </c>
    </row>
    <row r="364" spans="1:13" ht="35.25" customHeight="1" x14ac:dyDescent="0.25">
      <c r="A364" s="1"/>
      <c r="B364" s="80" t="s">
        <v>314</v>
      </c>
      <c r="C364" s="26" t="s">
        <v>298</v>
      </c>
      <c r="D364" s="26" t="s">
        <v>7</v>
      </c>
      <c r="E364" s="26" t="s">
        <v>315</v>
      </c>
      <c r="F364" s="26" t="s">
        <v>62</v>
      </c>
      <c r="G364" s="109">
        <f>G365</f>
        <v>0</v>
      </c>
      <c r="H364" s="109">
        <f t="shared" ref="H364:M364" si="181">H365</f>
        <v>0</v>
      </c>
      <c r="I364" s="109">
        <f t="shared" si="181"/>
        <v>0</v>
      </c>
      <c r="J364" s="109">
        <f t="shared" si="181"/>
        <v>0</v>
      </c>
      <c r="K364" s="109">
        <f t="shared" si="181"/>
        <v>0</v>
      </c>
      <c r="L364" s="109">
        <f t="shared" si="181"/>
        <v>217.3</v>
      </c>
      <c r="M364" s="79">
        <f t="shared" si="181"/>
        <v>217.3</v>
      </c>
    </row>
    <row r="365" spans="1:13" ht="35.25" customHeight="1" x14ac:dyDescent="0.25">
      <c r="A365" s="1"/>
      <c r="B365" s="64" t="s">
        <v>53</v>
      </c>
      <c r="C365" s="23" t="s">
        <v>298</v>
      </c>
      <c r="D365" s="23" t="s">
        <v>7</v>
      </c>
      <c r="E365" s="23" t="s">
        <v>315</v>
      </c>
      <c r="F365" s="23" t="s">
        <v>31</v>
      </c>
      <c r="G365" s="106"/>
      <c r="I365" s="96"/>
      <c r="J365" s="97"/>
      <c r="K365" s="110"/>
      <c r="L365" s="98">
        <v>217.3</v>
      </c>
      <c r="M365" s="40">
        <f>K365+L365</f>
        <v>217.3</v>
      </c>
    </row>
    <row r="366" spans="1:13" ht="27" customHeight="1" x14ac:dyDescent="0.25">
      <c r="A366" s="1"/>
      <c r="B366" s="51" t="s">
        <v>113</v>
      </c>
      <c r="C366" s="153">
        <v>902</v>
      </c>
      <c r="D366" s="24" t="s">
        <v>223</v>
      </c>
      <c r="E366" s="153"/>
      <c r="F366" s="153"/>
      <c r="G366" s="99">
        <f t="shared" ref="G366:L366" si="182">G367+G370+G373+G378+G392+G397+G395+G381+G384+G399+G386+G388+G390</f>
        <v>63470.5</v>
      </c>
      <c r="H366" s="99">
        <f t="shared" si="182"/>
        <v>8855.5</v>
      </c>
      <c r="I366" s="99">
        <f t="shared" si="182"/>
        <v>72326</v>
      </c>
      <c r="J366" s="99">
        <f t="shared" si="182"/>
        <v>12115</v>
      </c>
      <c r="K366" s="99">
        <f t="shared" si="182"/>
        <v>84441</v>
      </c>
      <c r="L366" s="99">
        <f t="shared" si="182"/>
        <v>13187.699999999999</v>
      </c>
      <c r="M366" s="69">
        <f>M367+M370+M373+M378+M392+M397+M395+M381+M384+M399+M386+M388+M390</f>
        <v>97628.7</v>
      </c>
    </row>
    <row r="367" spans="1:13" ht="28.5" customHeight="1" x14ac:dyDescent="0.25">
      <c r="A367" s="1"/>
      <c r="B367" s="52" t="s">
        <v>18</v>
      </c>
      <c r="C367" s="154">
        <v>902</v>
      </c>
      <c r="D367" s="25" t="s">
        <v>73</v>
      </c>
      <c r="E367" s="154" t="s">
        <v>132</v>
      </c>
      <c r="F367" s="154"/>
      <c r="G367" s="99">
        <f>G368</f>
        <v>34555</v>
      </c>
      <c r="H367" s="99">
        <f t="shared" ref="H367:M367" si="183">H368</f>
        <v>0</v>
      </c>
      <c r="I367" s="99">
        <f t="shared" si="183"/>
        <v>34555</v>
      </c>
      <c r="J367" s="99">
        <f t="shared" si="183"/>
        <v>454.2</v>
      </c>
      <c r="K367" s="99">
        <f t="shared" si="183"/>
        <v>35009.199999999997</v>
      </c>
      <c r="L367" s="99">
        <f t="shared" si="183"/>
        <v>0</v>
      </c>
      <c r="M367" s="7">
        <f t="shared" si="183"/>
        <v>35009.199999999997</v>
      </c>
    </row>
    <row r="368" spans="1:13" ht="15" customHeight="1" x14ac:dyDescent="0.25">
      <c r="A368" s="1"/>
      <c r="B368" s="49" t="s">
        <v>95</v>
      </c>
      <c r="C368" s="151">
        <v>902</v>
      </c>
      <c r="D368" s="22" t="s">
        <v>73</v>
      </c>
      <c r="E368" s="151" t="s">
        <v>132</v>
      </c>
      <c r="F368" s="151" t="s">
        <v>9</v>
      </c>
      <c r="G368" s="100">
        <v>34555</v>
      </c>
      <c r="I368" s="96">
        <f>G368+H368</f>
        <v>34555</v>
      </c>
      <c r="J368" s="97">
        <f>J369</f>
        <v>454.2</v>
      </c>
      <c r="K368" s="95">
        <f>I368+J368</f>
        <v>35009.199999999997</v>
      </c>
      <c r="L368" s="98">
        <f>L369</f>
        <v>0</v>
      </c>
      <c r="M368" s="16">
        <f>K368+L368</f>
        <v>35009.199999999997</v>
      </c>
    </row>
    <row r="369" spans="1:13" ht="25.5" customHeight="1" x14ac:dyDescent="0.25">
      <c r="A369" s="1"/>
      <c r="B369" s="50" t="s">
        <v>75</v>
      </c>
      <c r="C369" s="152">
        <v>902</v>
      </c>
      <c r="D369" s="23" t="s">
        <v>73</v>
      </c>
      <c r="E369" s="152" t="s">
        <v>132</v>
      </c>
      <c r="F369" s="152" t="s">
        <v>69</v>
      </c>
      <c r="G369" s="100">
        <v>34555</v>
      </c>
      <c r="I369" s="96">
        <f>G369+H369</f>
        <v>34555</v>
      </c>
      <c r="J369" s="97">
        <v>454.2</v>
      </c>
      <c r="K369" s="95">
        <f>I369+J369</f>
        <v>35009.199999999997</v>
      </c>
      <c r="L369" s="98"/>
      <c r="M369" s="16">
        <f>K369+L369</f>
        <v>35009.199999999997</v>
      </c>
    </row>
    <row r="370" spans="1:13" ht="40.5" customHeight="1" x14ac:dyDescent="0.25">
      <c r="A370" s="1"/>
      <c r="B370" s="52" t="s">
        <v>229</v>
      </c>
      <c r="C370" s="154">
        <v>902</v>
      </c>
      <c r="D370" s="25" t="s">
        <v>73</v>
      </c>
      <c r="E370" s="154" t="s">
        <v>143</v>
      </c>
      <c r="F370" s="154"/>
      <c r="G370" s="99">
        <f t="shared" ref="G370:M371" si="184">G371</f>
        <v>3533</v>
      </c>
      <c r="H370" s="126">
        <f t="shared" si="184"/>
        <v>221</v>
      </c>
      <c r="I370" s="99">
        <f t="shared" si="184"/>
        <v>3754</v>
      </c>
      <c r="J370" s="99">
        <f t="shared" si="184"/>
        <v>0</v>
      </c>
      <c r="K370" s="99">
        <f t="shared" si="184"/>
        <v>3754</v>
      </c>
      <c r="L370" s="99">
        <f t="shared" si="184"/>
        <v>0</v>
      </c>
      <c r="M370" s="7">
        <f t="shared" si="184"/>
        <v>3754</v>
      </c>
    </row>
    <row r="371" spans="1:13" ht="15" customHeight="1" x14ac:dyDescent="0.25">
      <c r="A371" s="1"/>
      <c r="B371" s="49" t="s">
        <v>95</v>
      </c>
      <c r="C371" s="151">
        <v>902</v>
      </c>
      <c r="D371" s="22" t="s">
        <v>73</v>
      </c>
      <c r="E371" s="151" t="s">
        <v>143</v>
      </c>
      <c r="F371" s="151" t="s">
        <v>9</v>
      </c>
      <c r="G371" s="100">
        <f t="shared" si="184"/>
        <v>3533</v>
      </c>
      <c r="H371" s="112">
        <f t="shared" si="184"/>
        <v>221</v>
      </c>
      <c r="I371" s="100">
        <f t="shared" si="184"/>
        <v>3754</v>
      </c>
      <c r="J371" s="97"/>
      <c r="K371" s="95">
        <f>I371+J371</f>
        <v>3754</v>
      </c>
      <c r="L371" s="98"/>
      <c r="M371" s="16">
        <f>K371+L371</f>
        <v>3754</v>
      </c>
    </row>
    <row r="372" spans="1:13" ht="24" customHeight="1" x14ac:dyDescent="0.25">
      <c r="A372" s="1"/>
      <c r="B372" s="50" t="s">
        <v>75</v>
      </c>
      <c r="C372" s="152">
        <v>902</v>
      </c>
      <c r="D372" s="23" t="s">
        <v>73</v>
      </c>
      <c r="E372" s="152" t="s">
        <v>143</v>
      </c>
      <c r="F372" s="152" t="s">
        <v>69</v>
      </c>
      <c r="G372" s="100">
        <v>3533</v>
      </c>
      <c r="H372" s="112">
        <v>221</v>
      </c>
      <c r="I372" s="100">
        <f>G372+H372</f>
        <v>3754</v>
      </c>
      <c r="J372" s="97"/>
      <c r="K372" s="95">
        <f>I372+J372</f>
        <v>3754</v>
      </c>
      <c r="L372" s="98"/>
      <c r="M372" s="16">
        <f>K372+L372</f>
        <v>3754</v>
      </c>
    </row>
    <row r="373" spans="1:13" ht="15" customHeight="1" x14ac:dyDescent="0.25">
      <c r="A373" s="1"/>
      <c r="B373" s="52" t="s">
        <v>184</v>
      </c>
      <c r="C373" s="154">
        <v>902</v>
      </c>
      <c r="D373" s="25" t="s">
        <v>129</v>
      </c>
      <c r="E373" s="154" t="s">
        <v>5</v>
      </c>
      <c r="F373" s="154"/>
      <c r="G373" s="99">
        <f>G374+G376</f>
        <v>8500.6</v>
      </c>
      <c r="H373" s="99">
        <f t="shared" ref="H373:K373" si="185">H374+H376</f>
        <v>0</v>
      </c>
      <c r="I373" s="99">
        <f t="shared" si="185"/>
        <v>8500.6</v>
      </c>
      <c r="J373" s="99">
        <f t="shared" si="185"/>
        <v>-899.6</v>
      </c>
      <c r="K373" s="99">
        <f t="shared" si="185"/>
        <v>7601</v>
      </c>
      <c r="L373" s="99">
        <f t="shared" ref="L373:M373" si="186">L374+L376</f>
        <v>1642.4</v>
      </c>
      <c r="M373" s="7">
        <f t="shared" si="186"/>
        <v>9243.4</v>
      </c>
    </row>
    <row r="374" spans="1:13" ht="15" customHeight="1" x14ac:dyDescent="0.25">
      <c r="A374" s="1"/>
      <c r="B374" s="49" t="s">
        <v>95</v>
      </c>
      <c r="C374" s="151">
        <v>902</v>
      </c>
      <c r="D374" s="22" t="s">
        <v>129</v>
      </c>
      <c r="E374" s="151" t="s">
        <v>5</v>
      </c>
      <c r="F374" s="151" t="s">
        <v>9</v>
      </c>
      <c r="G374" s="100">
        <f>G375</f>
        <v>3653.1</v>
      </c>
      <c r="I374" s="96">
        <f>G374+H374</f>
        <v>3653.1</v>
      </c>
      <c r="J374" s="97">
        <f>J375</f>
        <v>-608.1</v>
      </c>
      <c r="K374" s="95">
        <f>I374+J374</f>
        <v>3045</v>
      </c>
      <c r="L374" s="98">
        <f>L375</f>
        <v>50</v>
      </c>
      <c r="M374" s="16">
        <f>K374+L374</f>
        <v>3095</v>
      </c>
    </row>
    <row r="375" spans="1:13" ht="15" customHeight="1" x14ac:dyDescent="0.25">
      <c r="A375" s="1"/>
      <c r="B375" s="50" t="s">
        <v>1</v>
      </c>
      <c r="C375" s="23" t="s">
        <v>300</v>
      </c>
      <c r="D375" s="23" t="s">
        <v>129</v>
      </c>
      <c r="E375" s="152" t="s">
        <v>5</v>
      </c>
      <c r="F375" s="152" t="s">
        <v>126</v>
      </c>
      <c r="G375" s="100">
        <v>3653.1</v>
      </c>
      <c r="I375" s="96">
        <f t="shared" ref="I375:I377" si="187">G375+H375</f>
        <v>3653.1</v>
      </c>
      <c r="J375" s="97">
        <v>-608.1</v>
      </c>
      <c r="K375" s="95">
        <f t="shared" ref="K375:K377" si="188">I375+J375</f>
        <v>3045</v>
      </c>
      <c r="L375" s="98">
        <v>50</v>
      </c>
      <c r="M375" s="16">
        <f t="shared" ref="M375:M377" si="189">K375+L375</f>
        <v>3095</v>
      </c>
    </row>
    <row r="376" spans="1:13" ht="15" customHeight="1" x14ac:dyDescent="0.25">
      <c r="A376" s="1"/>
      <c r="B376" s="49" t="s">
        <v>113</v>
      </c>
      <c r="C376" s="22" t="s">
        <v>300</v>
      </c>
      <c r="D376" s="22" t="s">
        <v>4</v>
      </c>
      <c r="E376" s="151" t="s">
        <v>13</v>
      </c>
      <c r="F376" s="151" t="s">
        <v>51</v>
      </c>
      <c r="G376" s="100">
        <f>G377</f>
        <v>4847.5</v>
      </c>
      <c r="I376" s="96">
        <f t="shared" si="187"/>
        <v>4847.5</v>
      </c>
      <c r="J376" s="97">
        <v>-291.5</v>
      </c>
      <c r="K376" s="95">
        <f t="shared" si="188"/>
        <v>4556</v>
      </c>
      <c r="L376" s="98">
        <v>1592.4</v>
      </c>
      <c r="M376" s="16">
        <f t="shared" si="189"/>
        <v>6148.4</v>
      </c>
    </row>
    <row r="377" spans="1:13" ht="15" customHeight="1" x14ac:dyDescent="0.25">
      <c r="A377" s="1"/>
      <c r="B377" s="50" t="s">
        <v>2</v>
      </c>
      <c r="C377" s="22" t="s">
        <v>300</v>
      </c>
      <c r="D377" s="23" t="s">
        <v>4</v>
      </c>
      <c r="E377" s="152" t="s">
        <v>13</v>
      </c>
      <c r="F377" s="152" t="s">
        <v>135</v>
      </c>
      <c r="G377" s="100">
        <v>4847.5</v>
      </c>
      <c r="I377" s="96">
        <f t="shared" si="187"/>
        <v>4847.5</v>
      </c>
      <c r="J377" s="97">
        <v>-291.5</v>
      </c>
      <c r="K377" s="95">
        <f t="shared" si="188"/>
        <v>4556</v>
      </c>
      <c r="L377" s="98">
        <v>1592.4</v>
      </c>
      <c r="M377" s="16">
        <f t="shared" si="189"/>
        <v>6148.4</v>
      </c>
    </row>
    <row r="378" spans="1:13" ht="53.25" customHeight="1" x14ac:dyDescent="0.25">
      <c r="A378" s="12"/>
      <c r="B378" s="52" t="s">
        <v>294</v>
      </c>
      <c r="C378" s="25" t="s">
        <v>300</v>
      </c>
      <c r="D378" s="25" t="s">
        <v>129</v>
      </c>
      <c r="E378" s="25" t="s">
        <v>295</v>
      </c>
      <c r="F378" s="154"/>
      <c r="G378" s="99">
        <f>G379</f>
        <v>0</v>
      </c>
      <c r="H378" s="99">
        <f t="shared" ref="H378:M378" si="190">H379</f>
        <v>0</v>
      </c>
      <c r="I378" s="99">
        <f t="shared" si="190"/>
        <v>0</v>
      </c>
      <c r="J378" s="99">
        <f t="shared" si="190"/>
        <v>2240.4</v>
      </c>
      <c r="K378" s="99">
        <f t="shared" si="190"/>
        <v>2240.4</v>
      </c>
      <c r="L378" s="99">
        <f t="shared" si="190"/>
        <v>234.7</v>
      </c>
      <c r="M378" s="7">
        <f t="shared" si="190"/>
        <v>2475.1</v>
      </c>
    </row>
    <row r="379" spans="1:13" ht="15" customHeight="1" x14ac:dyDescent="0.25">
      <c r="A379" s="1"/>
      <c r="B379" s="49" t="s">
        <v>95</v>
      </c>
      <c r="C379" s="22" t="s">
        <v>300</v>
      </c>
      <c r="D379" s="22" t="s">
        <v>129</v>
      </c>
      <c r="E379" s="22" t="s">
        <v>295</v>
      </c>
      <c r="F379" s="151" t="s">
        <v>9</v>
      </c>
      <c r="G379" s="100"/>
      <c r="I379" s="96"/>
      <c r="J379" s="97">
        <v>2240.4</v>
      </c>
      <c r="K379" s="95">
        <f>I379+J379</f>
        <v>2240.4</v>
      </c>
      <c r="L379" s="98">
        <v>234.7</v>
      </c>
      <c r="M379" s="16">
        <f>K379+L379</f>
        <v>2475.1</v>
      </c>
    </row>
    <row r="380" spans="1:13" ht="15" customHeight="1" x14ac:dyDescent="0.25">
      <c r="A380" s="1"/>
      <c r="B380" s="50" t="s">
        <v>1</v>
      </c>
      <c r="C380" s="23" t="s">
        <v>300</v>
      </c>
      <c r="D380" s="23" t="s">
        <v>129</v>
      </c>
      <c r="E380" s="23" t="s">
        <v>295</v>
      </c>
      <c r="F380" s="152" t="s">
        <v>126</v>
      </c>
      <c r="G380" s="100"/>
      <c r="I380" s="96"/>
      <c r="J380" s="97">
        <v>2240.4</v>
      </c>
      <c r="K380" s="95">
        <f>I380+J380</f>
        <v>2240.4</v>
      </c>
      <c r="L380" s="98">
        <v>234.7</v>
      </c>
      <c r="M380" s="16">
        <f>K380+L380</f>
        <v>2475.1</v>
      </c>
    </row>
    <row r="381" spans="1:13" ht="38.25" customHeight="1" x14ac:dyDescent="0.25">
      <c r="A381" s="1"/>
      <c r="B381" s="52" t="s">
        <v>130</v>
      </c>
      <c r="C381" s="25" t="s">
        <v>300</v>
      </c>
      <c r="D381" s="25" t="s">
        <v>129</v>
      </c>
      <c r="E381" s="154" t="s">
        <v>114</v>
      </c>
      <c r="F381" s="154"/>
      <c r="G381" s="99">
        <f>G382</f>
        <v>15366.9</v>
      </c>
      <c r="H381" s="99">
        <f t="shared" ref="H381:M381" si="191">H382</f>
        <v>0</v>
      </c>
      <c r="I381" s="99">
        <f t="shared" si="191"/>
        <v>15366.9</v>
      </c>
      <c r="J381" s="99">
        <f t="shared" si="191"/>
        <v>-454.2</v>
      </c>
      <c r="K381" s="99">
        <f t="shared" si="191"/>
        <v>14912.699999999999</v>
      </c>
      <c r="L381" s="99">
        <f t="shared" si="191"/>
        <v>0</v>
      </c>
      <c r="M381" s="7">
        <f t="shared" si="191"/>
        <v>14912.699999999999</v>
      </c>
    </row>
    <row r="382" spans="1:13" ht="15" customHeight="1" x14ac:dyDescent="0.25">
      <c r="A382" s="1"/>
      <c r="B382" s="49" t="s">
        <v>95</v>
      </c>
      <c r="C382" s="22" t="s">
        <v>300</v>
      </c>
      <c r="D382" s="22" t="s">
        <v>129</v>
      </c>
      <c r="E382" s="151" t="s">
        <v>114</v>
      </c>
      <c r="F382" s="151" t="s">
        <v>9</v>
      </c>
      <c r="G382" s="100">
        <f>G383</f>
        <v>15366.9</v>
      </c>
      <c r="I382" s="96">
        <f>G382+H382</f>
        <v>15366.9</v>
      </c>
      <c r="J382" s="97">
        <f>J383</f>
        <v>-454.2</v>
      </c>
      <c r="K382" s="95">
        <f>I382+J382</f>
        <v>14912.699999999999</v>
      </c>
      <c r="L382" s="98">
        <f>L383</f>
        <v>0</v>
      </c>
      <c r="M382" s="16">
        <f>K382+L382</f>
        <v>14912.699999999999</v>
      </c>
    </row>
    <row r="383" spans="1:13" ht="15" customHeight="1" x14ac:dyDescent="0.25">
      <c r="A383" s="1"/>
      <c r="B383" s="50" t="s">
        <v>1</v>
      </c>
      <c r="C383" s="23" t="s">
        <v>300</v>
      </c>
      <c r="D383" s="23" t="s">
        <v>129</v>
      </c>
      <c r="E383" s="152" t="s">
        <v>114</v>
      </c>
      <c r="F383" s="152" t="s">
        <v>126</v>
      </c>
      <c r="G383" s="100">
        <v>15366.9</v>
      </c>
      <c r="I383" s="96">
        <f>G383+H383</f>
        <v>15366.9</v>
      </c>
      <c r="J383" s="97">
        <v>-454.2</v>
      </c>
      <c r="K383" s="95">
        <f>I383+J383</f>
        <v>14912.699999999999</v>
      </c>
      <c r="L383" s="98"/>
      <c r="M383" s="16">
        <f>K383+L383</f>
        <v>14912.699999999999</v>
      </c>
    </row>
    <row r="384" spans="1:13" ht="31.5" customHeight="1" x14ac:dyDescent="0.25">
      <c r="A384" s="1"/>
      <c r="B384" s="52" t="s">
        <v>297</v>
      </c>
      <c r="C384" s="25" t="s">
        <v>300</v>
      </c>
      <c r="D384" s="25" t="s">
        <v>299</v>
      </c>
      <c r="E384" s="25" t="s">
        <v>296</v>
      </c>
      <c r="F384" s="25"/>
      <c r="G384" s="109">
        <f>G385</f>
        <v>0</v>
      </c>
      <c r="H384" s="109">
        <f t="shared" ref="H384:M388" si="192">H385</f>
        <v>0</v>
      </c>
      <c r="I384" s="109">
        <f t="shared" si="192"/>
        <v>0</v>
      </c>
      <c r="J384" s="109">
        <f t="shared" si="192"/>
        <v>9000</v>
      </c>
      <c r="K384" s="109">
        <f t="shared" si="192"/>
        <v>9000</v>
      </c>
      <c r="L384" s="109">
        <f t="shared" si="192"/>
        <v>0</v>
      </c>
      <c r="M384" s="35">
        <f t="shared" si="192"/>
        <v>9000</v>
      </c>
    </row>
    <row r="385" spans="1:13" ht="51" customHeight="1" x14ac:dyDescent="0.25">
      <c r="A385" s="1"/>
      <c r="B385" s="64" t="s">
        <v>53</v>
      </c>
      <c r="C385" s="23" t="s">
        <v>300</v>
      </c>
      <c r="D385" s="23" t="s">
        <v>299</v>
      </c>
      <c r="E385" s="23" t="s">
        <v>296</v>
      </c>
      <c r="F385" s="23" t="s">
        <v>126</v>
      </c>
      <c r="G385" s="106"/>
      <c r="I385" s="96"/>
      <c r="J385" s="97">
        <v>9000</v>
      </c>
      <c r="K385" s="110">
        <f>I385+J385</f>
        <v>9000</v>
      </c>
      <c r="L385" s="98"/>
      <c r="M385" s="40">
        <f>K385+L385</f>
        <v>9000</v>
      </c>
    </row>
    <row r="386" spans="1:13" ht="51" customHeight="1" x14ac:dyDescent="0.25">
      <c r="A386" s="1"/>
      <c r="B386" s="81" t="s">
        <v>316</v>
      </c>
      <c r="C386" s="26" t="s">
        <v>300</v>
      </c>
      <c r="D386" s="26" t="s">
        <v>299</v>
      </c>
      <c r="E386" s="26" t="s">
        <v>317</v>
      </c>
      <c r="F386" s="26"/>
      <c r="G386" s="109">
        <f>G387</f>
        <v>0</v>
      </c>
      <c r="H386" s="109">
        <f t="shared" si="192"/>
        <v>0</v>
      </c>
      <c r="I386" s="109">
        <f t="shared" si="192"/>
        <v>0</v>
      </c>
      <c r="J386" s="109">
        <f t="shared" si="192"/>
        <v>0</v>
      </c>
      <c r="K386" s="109">
        <f t="shared" si="192"/>
        <v>0</v>
      </c>
      <c r="L386" s="109">
        <f t="shared" si="192"/>
        <v>10764.8</v>
      </c>
      <c r="M386" s="79">
        <f t="shared" si="192"/>
        <v>10764.8</v>
      </c>
    </row>
    <row r="387" spans="1:13" ht="51" customHeight="1" x14ac:dyDescent="0.25">
      <c r="A387" s="1"/>
      <c r="B387" s="64" t="s">
        <v>53</v>
      </c>
      <c r="C387" s="23" t="s">
        <v>300</v>
      </c>
      <c r="D387" s="23" t="s">
        <v>299</v>
      </c>
      <c r="E387" s="23" t="s">
        <v>317</v>
      </c>
      <c r="F387" s="23" t="s">
        <v>126</v>
      </c>
      <c r="G387" s="106"/>
      <c r="I387" s="96"/>
      <c r="J387" s="97"/>
      <c r="K387" s="110"/>
      <c r="L387" s="98">
        <v>10764.8</v>
      </c>
      <c r="M387" s="40">
        <f>K387+L387</f>
        <v>10764.8</v>
      </c>
    </row>
    <row r="388" spans="1:13" ht="51" customHeight="1" x14ac:dyDescent="0.25">
      <c r="A388" s="1"/>
      <c r="B388" s="80" t="s">
        <v>314</v>
      </c>
      <c r="C388" s="26" t="s">
        <v>300</v>
      </c>
      <c r="D388" s="26" t="s">
        <v>299</v>
      </c>
      <c r="E388" s="26" t="s">
        <v>315</v>
      </c>
      <c r="F388" s="26"/>
      <c r="G388" s="109">
        <f>G389</f>
        <v>0</v>
      </c>
      <c r="H388" s="109">
        <f t="shared" si="192"/>
        <v>0</v>
      </c>
      <c r="I388" s="109">
        <f t="shared" si="192"/>
        <v>0</v>
      </c>
      <c r="J388" s="109">
        <f t="shared" si="192"/>
        <v>0</v>
      </c>
      <c r="K388" s="109">
        <f t="shared" si="192"/>
        <v>0</v>
      </c>
      <c r="L388" s="109">
        <f t="shared" si="192"/>
        <v>500</v>
      </c>
      <c r="M388" s="79">
        <f t="shared" si="192"/>
        <v>500</v>
      </c>
    </row>
    <row r="389" spans="1:13" ht="51" customHeight="1" x14ac:dyDescent="0.25">
      <c r="A389" s="1"/>
      <c r="B389" s="64" t="s">
        <v>53</v>
      </c>
      <c r="C389" s="23" t="s">
        <v>300</v>
      </c>
      <c r="D389" s="23" t="s">
        <v>299</v>
      </c>
      <c r="E389" s="23" t="s">
        <v>315</v>
      </c>
      <c r="F389" s="23" t="s">
        <v>126</v>
      </c>
      <c r="G389" s="106"/>
      <c r="I389" s="96"/>
      <c r="J389" s="97"/>
      <c r="K389" s="110"/>
      <c r="L389" s="98">
        <v>500</v>
      </c>
      <c r="M389" s="40">
        <f>K389+L389</f>
        <v>500</v>
      </c>
    </row>
    <row r="390" spans="1:13" ht="51" customHeight="1" x14ac:dyDescent="0.25">
      <c r="A390" s="1"/>
      <c r="B390" s="82" t="s">
        <v>319</v>
      </c>
      <c r="C390" s="29" t="s">
        <v>300</v>
      </c>
      <c r="D390" s="29" t="s">
        <v>299</v>
      </c>
      <c r="E390" s="29" t="s">
        <v>323</v>
      </c>
      <c r="F390" s="29"/>
      <c r="G390" s="130"/>
      <c r="H390" s="131"/>
      <c r="I390" s="131"/>
      <c r="J390" s="132"/>
      <c r="K390" s="133"/>
      <c r="L390" s="132">
        <f>L391</f>
        <v>45.8</v>
      </c>
      <c r="M390" s="83">
        <f>M391</f>
        <v>45.8</v>
      </c>
    </row>
    <row r="391" spans="1:13" ht="51" customHeight="1" x14ac:dyDescent="0.25">
      <c r="A391" s="1"/>
      <c r="B391" s="64" t="s">
        <v>53</v>
      </c>
      <c r="C391" s="23" t="s">
        <v>300</v>
      </c>
      <c r="D391" s="23" t="s">
        <v>299</v>
      </c>
      <c r="E391" s="23" t="s">
        <v>323</v>
      </c>
      <c r="F391" s="23" t="s">
        <v>126</v>
      </c>
      <c r="G391" s="106"/>
      <c r="H391" s="96"/>
      <c r="I391" s="96"/>
      <c r="J391" s="98"/>
      <c r="K391" s="134"/>
      <c r="L391" s="98">
        <v>45.8</v>
      </c>
      <c r="M391" s="40">
        <f>L391</f>
        <v>45.8</v>
      </c>
    </row>
    <row r="392" spans="1:13" ht="45.75" customHeight="1" x14ac:dyDescent="0.25">
      <c r="A392" s="1"/>
      <c r="B392" s="55" t="s">
        <v>260</v>
      </c>
      <c r="C392" s="29" t="s">
        <v>300</v>
      </c>
      <c r="D392" s="29" t="s">
        <v>272</v>
      </c>
      <c r="E392" s="29" t="s">
        <v>273</v>
      </c>
      <c r="F392" s="42"/>
      <c r="G392" s="99">
        <f>G393</f>
        <v>1515</v>
      </c>
      <c r="H392" s="99">
        <f t="shared" ref="H392:M392" si="193">H393</f>
        <v>0</v>
      </c>
      <c r="I392" s="99">
        <f t="shared" si="193"/>
        <v>1515</v>
      </c>
      <c r="J392" s="99">
        <f t="shared" si="193"/>
        <v>0</v>
      </c>
      <c r="K392" s="99">
        <f t="shared" si="193"/>
        <v>1515</v>
      </c>
      <c r="L392" s="99">
        <f t="shared" si="193"/>
        <v>0</v>
      </c>
      <c r="M392" s="75">
        <f t="shared" si="193"/>
        <v>1515</v>
      </c>
    </row>
    <row r="393" spans="1:13" ht="26.25" customHeight="1" x14ac:dyDescent="0.25">
      <c r="A393" s="1"/>
      <c r="B393" s="64" t="s">
        <v>53</v>
      </c>
      <c r="C393" s="23" t="s">
        <v>300</v>
      </c>
      <c r="D393" s="23" t="s">
        <v>272</v>
      </c>
      <c r="E393" s="23" t="s">
        <v>273</v>
      </c>
      <c r="F393" s="152">
        <v>520</v>
      </c>
      <c r="G393" s="100">
        <f>G394</f>
        <v>1515</v>
      </c>
      <c r="I393" s="96">
        <f>G393+H393</f>
        <v>1515</v>
      </c>
      <c r="J393" s="97"/>
      <c r="K393" s="95">
        <f>I393+J393</f>
        <v>1515</v>
      </c>
      <c r="L393" s="98"/>
      <c r="M393" s="16">
        <f>K393+L393</f>
        <v>1515</v>
      </c>
    </row>
    <row r="394" spans="1:13" ht="48.75" customHeight="1" x14ac:dyDescent="0.25">
      <c r="A394" s="1"/>
      <c r="B394" s="64" t="s">
        <v>53</v>
      </c>
      <c r="C394" s="23" t="s">
        <v>300</v>
      </c>
      <c r="D394" s="23" t="s">
        <v>272</v>
      </c>
      <c r="E394" s="23" t="s">
        <v>273</v>
      </c>
      <c r="F394" s="152">
        <v>520</v>
      </c>
      <c r="G394" s="100">
        <v>1515</v>
      </c>
      <c r="I394" s="96">
        <f>G394+H394</f>
        <v>1515</v>
      </c>
      <c r="J394" s="97"/>
      <c r="K394" s="95">
        <f>I394+J394</f>
        <v>1515</v>
      </c>
      <c r="L394" s="98"/>
      <c r="M394" s="16">
        <f>K394+L394</f>
        <v>1515</v>
      </c>
    </row>
    <row r="395" spans="1:13" ht="48.75" customHeight="1" x14ac:dyDescent="0.25">
      <c r="A395" s="1"/>
      <c r="B395" s="55" t="s">
        <v>287</v>
      </c>
      <c r="C395" s="29" t="s">
        <v>300</v>
      </c>
      <c r="D395" s="29" t="s">
        <v>272</v>
      </c>
      <c r="E395" s="29" t="s">
        <v>273</v>
      </c>
      <c r="F395" s="42"/>
      <c r="G395" s="99">
        <f>G396</f>
        <v>0</v>
      </c>
      <c r="H395" s="99">
        <f t="shared" ref="H395:M395" si="194">H396</f>
        <v>23.1</v>
      </c>
      <c r="I395" s="99">
        <f t="shared" si="194"/>
        <v>23.1</v>
      </c>
      <c r="J395" s="99">
        <f t="shared" si="194"/>
        <v>0</v>
      </c>
      <c r="K395" s="99">
        <f t="shared" si="194"/>
        <v>23.1</v>
      </c>
      <c r="L395" s="99">
        <f t="shared" si="194"/>
        <v>0</v>
      </c>
      <c r="M395" s="75">
        <f t="shared" si="194"/>
        <v>23.1</v>
      </c>
    </row>
    <row r="396" spans="1:13" ht="48.75" customHeight="1" x14ac:dyDescent="0.25">
      <c r="A396" s="1"/>
      <c r="B396" s="64" t="s">
        <v>53</v>
      </c>
      <c r="C396" s="23" t="s">
        <v>300</v>
      </c>
      <c r="D396" s="23" t="s">
        <v>272</v>
      </c>
      <c r="E396" s="23" t="s">
        <v>273</v>
      </c>
      <c r="F396" s="152">
        <v>521</v>
      </c>
      <c r="G396" s="100">
        <f>G397</f>
        <v>0</v>
      </c>
      <c r="H396" s="95">
        <v>23.1</v>
      </c>
      <c r="I396" s="96">
        <f>G396+H396</f>
        <v>23.1</v>
      </c>
      <c r="J396" s="97"/>
      <c r="K396" s="95">
        <f>I396+J396</f>
        <v>23.1</v>
      </c>
      <c r="L396" s="98"/>
      <c r="M396" s="16">
        <f>K396+L396</f>
        <v>23.1</v>
      </c>
    </row>
    <row r="397" spans="1:13" ht="24.75" customHeight="1" x14ac:dyDescent="0.25">
      <c r="A397" s="1"/>
      <c r="B397" s="55" t="s">
        <v>276</v>
      </c>
      <c r="C397" s="29" t="s">
        <v>300</v>
      </c>
      <c r="D397" s="29" t="s">
        <v>272</v>
      </c>
      <c r="E397" s="29" t="s">
        <v>275</v>
      </c>
      <c r="F397" s="42"/>
      <c r="G397" s="99">
        <f>G398</f>
        <v>0</v>
      </c>
      <c r="H397" s="103">
        <f>H398</f>
        <v>8611.4</v>
      </c>
      <c r="I397" s="103">
        <f>I398</f>
        <v>8611.4</v>
      </c>
      <c r="J397" s="103">
        <f t="shared" ref="J397:M397" si="195">J398</f>
        <v>0</v>
      </c>
      <c r="K397" s="103">
        <f t="shared" si="195"/>
        <v>8611.4</v>
      </c>
      <c r="L397" s="103">
        <f t="shared" si="195"/>
        <v>0</v>
      </c>
      <c r="M397" s="37">
        <f t="shared" si="195"/>
        <v>8611.4</v>
      </c>
    </row>
    <row r="398" spans="1:13" ht="52.5" customHeight="1" x14ac:dyDescent="0.25">
      <c r="A398" s="1"/>
      <c r="B398" s="64" t="s">
        <v>53</v>
      </c>
      <c r="C398" s="23" t="s">
        <v>300</v>
      </c>
      <c r="D398" s="23" t="s">
        <v>272</v>
      </c>
      <c r="E398" s="23" t="s">
        <v>275</v>
      </c>
      <c r="F398" s="152">
        <v>521</v>
      </c>
      <c r="G398" s="100"/>
      <c r="H398" s="96">
        <v>8611.4</v>
      </c>
      <c r="I398" s="96">
        <f>G398+H398</f>
        <v>8611.4</v>
      </c>
      <c r="J398" s="97"/>
      <c r="K398" s="95">
        <f>I398+J398</f>
        <v>8611.4</v>
      </c>
      <c r="L398" s="98"/>
      <c r="M398" s="16">
        <f>K398+L398</f>
        <v>8611.4</v>
      </c>
    </row>
    <row r="399" spans="1:13" ht="52.5" customHeight="1" x14ac:dyDescent="0.25">
      <c r="A399" s="1"/>
      <c r="B399" s="63" t="s">
        <v>301</v>
      </c>
      <c r="C399" s="29" t="s">
        <v>300</v>
      </c>
      <c r="D399" s="29" t="s">
        <v>272</v>
      </c>
      <c r="E399" s="29" t="s">
        <v>302</v>
      </c>
      <c r="F399" s="42"/>
      <c r="G399" s="99"/>
      <c r="H399" s="103"/>
      <c r="I399" s="103"/>
      <c r="J399" s="135">
        <f>J400</f>
        <v>1774.2</v>
      </c>
      <c r="K399" s="103">
        <f>K400</f>
        <v>1774.2</v>
      </c>
      <c r="L399" s="135">
        <f>L400</f>
        <v>0</v>
      </c>
      <c r="M399" s="37">
        <f>M400</f>
        <v>1774.2</v>
      </c>
    </row>
    <row r="400" spans="1:13" ht="52.5" customHeight="1" x14ac:dyDescent="0.25">
      <c r="A400" s="1"/>
      <c r="B400" s="64" t="s">
        <v>53</v>
      </c>
      <c r="C400" s="23" t="s">
        <v>300</v>
      </c>
      <c r="D400" s="23" t="s">
        <v>272</v>
      </c>
      <c r="E400" s="23" t="s">
        <v>302</v>
      </c>
      <c r="F400" s="152">
        <v>521</v>
      </c>
      <c r="G400" s="100"/>
      <c r="H400" s="96"/>
      <c r="I400" s="96"/>
      <c r="J400" s="98">
        <v>1774.2</v>
      </c>
      <c r="K400" s="96">
        <f>I400+J400</f>
        <v>1774.2</v>
      </c>
      <c r="L400" s="98"/>
      <c r="M400" s="16">
        <f>K400+L400</f>
        <v>1774.2</v>
      </c>
    </row>
    <row r="401" spans="1:14" ht="21.75" customHeight="1" x14ac:dyDescent="0.25">
      <c r="A401" s="1"/>
      <c r="B401" s="65" t="s">
        <v>110</v>
      </c>
      <c r="C401" s="164" t="s">
        <v>21</v>
      </c>
      <c r="D401" s="30" t="s">
        <v>112</v>
      </c>
      <c r="E401" s="164" t="s">
        <v>90</v>
      </c>
      <c r="F401" s="164" t="s">
        <v>21</v>
      </c>
      <c r="G401" s="111">
        <f t="shared" ref="G401:M401" si="196">G11+G105+G118+G158+G183+G276+G320+G354+G366</f>
        <v>906084.40000000014</v>
      </c>
      <c r="H401" s="136">
        <f t="shared" si="196"/>
        <v>53927.7</v>
      </c>
      <c r="I401" s="136">
        <f t="shared" si="196"/>
        <v>960012.10000000009</v>
      </c>
      <c r="J401" s="136">
        <f t="shared" si="196"/>
        <v>111856.50000000001</v>
      </c>
      <c r="K401" s="136">
        <f t="shared" si="196"/>
        <v>1071868.6000000001</v>
      </c>
      <c r="L401" s="136">
        <f t="shared" si="196"/>
        <v>30884.6</v>
      </c>
      <c r="M401" s="91">
        <f t="shared" si="196"/>
        <v>1102756.0000000005</v>
      </c>
    </row>
    <row r="402" spans="1:14" x14ac:dyDescent="0.25">
      <c r="B402" s="84"/>
      <c r="F402" s="166"/>
      <c r="G402" s="167" t="s">
        <v>321</v>
      </c>
      <c r="H402" s="137" t="s">
        <v>309</v>
      </c>
      <c r="I402" s="137"/>
      <c r="J402" s="137" t="s">
        <v>310</v>
      </c>
      <c r="K402" s="137"/>
      <c r="L402" s="168" t="s">
        <v>320</v>
      </c>
      <c r="M402" s="145"/>
      <c r="N402" s="88"/>
    </row>
    <row r="403" spans="1:14" x14ac:dyDescent="0.25">
      <c r="F403" s="169" t="s">
        <v>289</v>
      </c>
      <c r="G403" s="142">
        <v>906084.4</v>
      </c>
      <c r="H403" s="93" t="s">
        <v>289</v>
      </c>
      <c r="I403" s="93">
        <v>955369.8</v>
      </c>
      <c r="J403" s="93" t="s">
        <v>289</v>
      </c>
      <c r="K403" s="93">
        <v>1060204.2</v>
      </c>
      <c r="L403" s="93" t="s">
        <v>289</v>
      </c>
      <c r="M403" s="144">
        <v>1090091.6000000001</v>
      </c>
    </row>
    <row r="404" spans="1:14" x14ac:dyDescent="0.25">
      <c r="F404" s="169"/>
      <c r="H404" s="93" t="s">
        <v>278</v>
      </c>
      <c r="I404" s="93">
        <v>4642.3</v>
      </c>
      <c r="J404" s="93" t="s">
        <v>278</v>
      </c>
      <c r="K404" s="93">
        <v>11664.4</v>
      </c>
      <c r="L404" s="93" t="s">
        <v>278</v>
      </c>
      <c r="M404" s="144">
        <v>12664.4</v>
      </c>
    </row>
    <row r="405" spans="1:14" x14ac:dyDescent="0.25">
      <c r="B405" s="84"/>
      <c r="F405" s="169" t="s">
        <v>322</v>
      </c>
      <c r="G405" s="170">
        <f>G401-G403</f>
        <v>0</v>
      </c>
      <c r="H405" s="93" t="s">
        <v>279</v>
      </c>
      <c r="I405" s="93">
        <f>I403+I404</f>
        <v>960012.10000000009</v>
      </c>
      <c r="J405" s="93" t="s">
        <v>279</v>
      </c>
      <c r="K405" s="93">
        <f>K403+K404</f>
        <v>1071868.5999999999</v>
      </c>
      <c r="L405" s="93" t="s">
        <v>279</v>
      </c>
      <c r="M405" s="144">
        <f>M403+M404</f>
        <v>1102756</v>
      </c>
    </row>
    <row r="406" spans="1:14" x14ac:dyDescent="0.25">
      <c r="H406" s="93" t="s">
        <v>280</v>
      </c>
      <c r="I406" s="138">
        <f>I401-I405</f>
        <v>0</v>
      </c>
      <c r="J406" s="93" t="s">
        <v>280</v>
      </c>
      <c r="K406" s="138">
        <f>K401-K405</f>
        <v>0</v>
      </c>
      <c r="L406" s="93" t="s">
        <v>280</v>
      </c>
      <c r="M406" s="171">
        <f>M401-M405</f>
        <v>0</v>
      </c>
    </row>
    <row r="407" spans="1:14" x14ac:dyDescent="0.25">
      <c r="H407" s="93"/>
      <c r="I407" s="93"/>
    </row>
    <row r="408" spans="1:14" x14ac:dyDescent="0.25">
      <c r="H408" s="93"/>
      <c r="I408" s="93"/>
    </row>
    <row r="409" spans="1:14" x14ac:dyDescent="0.25">
      <c r="H409" s="93"/>
      <c r="I409" s="93"/>
    </row>
    <row r="410" spans="1:14" x14ac:dyDescent="0.25">
      <c r="H410" s="93"/>
      <c r="I410" s="93"/>
    </row>
    <row r="411" spans="1:14" x14ac:dyDescent="0.25">
      <c r="H411" s="93"/>
      <c r="I411" s="93"/>
    </row>
    <row r="412" spans="1:14" x14ac:dyDescent="0.25">
      <c r="D412" s="32"/>
      <c r="E412" s="32"/>
      <c r="F412" s="172"/>
      <c r="G412" s="139"/>
      <c r="H412" s="139"/>
      <c r="I412" s="140"/>
    </row>
    <row r="413" spans="1:14" x14ac:dyDescent="0.25">
      <c r="H413" s="93"/>
      <c r="I413" s="93"/>
    </row>
    <row r="414" spans="1:14" x14ac:dyDescent="0.25">
      <c r="H414" s="93"/>
      <c r="I414" s="93"/>
    </row>
    <row r="415" spans="1:14" x14ac:dyDescent="0.25">
      <c r="H415" s="93"/>
      <c r="I415" s="93"/>
    </row>
    <row r="416" spans="1:14" x14ac:dyDescent="0.25">
      <c r="H416" s="93"/>
      <c r="I416" s="93"/>
    </row>
    <row r="417" spans="8:9" x14ac:dyDescent="0.25">
      <c r="H417" s="93"/>
      <c r="I417" s="93"/>
    </row>
    <row r="418" spans="8:9" x14ac:dyDescent="0.25">
      <c r="H418" s="93"/>
      <c r="I418" s="93"/>
    </row>
    <row r="419" spans="8:9" x14ac:dyDescent="0.25">
      <c r="H419" s="93"/>
      <c r="I419" s="93"/>
    </row>
    <row r="420" spans="8:9" x14ac:dyDescent="0.25">
      <c r="H420" s="93"/>
      <c r="I420" s="93"/>
    </row>
    <row r="421" spans="8:9" x14ac:dyDescent="0.25">
      <c r="H421" s="93"/>
      <c r="I421" s="93"/>
    </row>
    <row r="422" spans="8:9" x14ac:dyDescent="0.25">
      <c r="H422" s="93"/>
      <c r="I422" s="93"/>
    </row>
    <row r="423" spans="8:9" x14ac:dyDescent="0.25">
      <c r="H423" s="93"/>
      <c r="I423" s="93"/>
    </row>
    <row r="424" spans="8:9" x14ac:dyDescent="0.25">
      <c r="H424" s="93"/>
      <c r="I424" s="93"/>
    </row>
    <row r="425" spans="8:9" x14ac:dyDescent="0.25">
      <c r="H425" s="93"/>
      <c r="I425" s="93"/>
    </row>
    <row r="426" spans="8:9" x14ac:dyDescent="0.25">
      <c r="H426" s="93"/>
      <c r="I426" s="93"/>
    </row>
    <row r="427" spans="8:9" x14ac:dyDescent="0.25">
      <c r="H427" s="93"/>
      <c r="I427" s="93"/>
    </row>
    <row r="428" spans="8:9" x14ac:dyDescent="0.25">
      <c r="H428" s="93"/>
      <c r="I428" s="93"/>
    </row>
    <row r="429" spans="8:9" x14ac:dyDescent="0.25">
      <c r="H429" s="93"/>
      <c r="I429" s="93"/>
    </row>
    <row r="430" spans="8:9" x14ac:dyDescent="0.25">
      <c r="H430" s="93"/>
      <c r="I430" s="93"/>
    </row>
    <row r="431" spans="8:9" x14ac:dyDescent="0.25">
      <c r="H431" s="93"/>
      <c r="I431" s="93"/>
    </row>
    <row r="432" spans="8:9" x14ac:dyDescent="0.25">
      <c r="H432" s="93"/>
      <c r="I432" s="93"/>
    </row>
    <row r="433" spans="8:9" x14ac:dyDescent="0.25">
      <c r="H433" s="93"/>
      <c r="I433" s="93"/>
    </row>
    <row r="434" spans="8:9" x14ac:dyDescent="0.25">
      <c r="H434" s="93"/>
      <c r="I434" s="93"/>
    </row>
    <row r="435" spans="8:9" x14ac:dyDescent="0.25">
      <c r="H435" s="93"/>
      <c r="I435" s="93"/>
    </row>
    <row r="436" spans="8:9" x14ac:dyDescent="0.25">
      <c r="H436" s="93"/>
      <c r="I436" s="93"/>
    </row>
    <row r="437" spans="8:9" x14ac:dyDescent="0.25">
      <c r="H437" s="93"/>
      <c r="I437" s="93"/>
    </row>
    <row r="438" spans="8:9" x14ac:dyDescent="0.25">
      <c r="H438" s="93"/>
      <c r="I438" s="93"/>
    </row>
    <row r="439" spans="8:9" x14ac:dyDescent="0.25">
      <c r="H439" s="93"/>
      <c r="I439" s="93"/>
    </row>
    <row r="440" spans="8:9" x14ac:dyDescent="0.25">
      <c r="H440" s="93"/>
      <c r="I440" s="93"/>
    </row>
    <row r="441" spans="8:9" x14ac:dyDescent="0.25">
      <c r="H441" s="93"/>
      <c r="I441" s="93"/>
    </row>
    <row r="442" spans="8:9" x14ac:dyDescent="0.25">
      <c r="H442" s="93"/>
      <c r="I442" s="93"/>
    </row>
    <row r="443" spans="8:9" x14ac:dyDescent="0.25">
      <c r="H443" s="93"/>
      <c r="I443" s="93"/>
    </row>
    <row r="444" spans="8:9" x14ac:dyDescent="0.25">
      <c r="H444" s="93"/>
      <c r="I444" s="93"/>
    </row>
    <row r="445" spans="8:9" x14ac:dyDescent="0.25">
      <c r="H445" s="93"/>
      <c r="I445" s="93"/>
    </row>
    <row r="446" spans="8:9" x14ac:dyDescent="0.25">
      <c r="H446" s="93"/>
      <c r="I446" s="93"/>
    </row>
    <row r="447" spans="8:9" x14ac:dyDescent="0.25">
      <c r="H447" s="93"/>
      <c r="I447" s="93"/>
    </row>
    <row r="448" spans="8:9" x14ac:dyDescent="0.25">
      <c r="H448" s="93"/>
      <c r="I448" s="93"/>
    </row>
    <row r="449" spans="8:9" x14ac:dyDescent="0.25">
      <c r="H449" s="93"/>
      <c r="I449" s="93"/>
    </row>
    <row r="450" spans="8:9" x14ac:dyDescent="0.25">
      <c r="H450" s="93"/>
      <c r="I450" s="93"/>
    </row>
    <row r="451" spans="8:9" x14ac:dyDescent="0.25">
      <c r="H451" s="93"/>
      <c r="I451" s="93"/>
    </row>
    <row r="452" spans="8:9" x14ac:dyDescent="0.25">
      <c r="H452" s="93"/>
      <c r="I452" s="93"/>
    </row>
    <row r="453" spans="8:9" x14ac:dyDescent="0.25">
      <c r="H453" s="93"/>
      <c r="I453" s="93"/>
    </row>
    <row r="454" spans="8:9" x14ac:dyDescent="0.25">
      <c r="H454" s="93"/>
      <c r="I454" s="93"/>
    </row>
    <row r="455" spans="8:9" x14ac:dyDescent="0.25">
      <c r="H455" s="93"/>
      <c r="I455" s="93"/>
    </row>
    <row r="456" spans="8:9" x14ac:dyDescent="0.25">
      <c r="H456" s="93"/>
      <c r="I456" s="93"/>
    </row>
    <row r="457" spans="8:9" x14ac:dyDescent="0.25">
      <c r="H457" s="93"/>
      <c r="I457" s="93"/>
    </row>
    <row r="458" spans="8:9" x14ac:dyDescent="0.25">
      <c r="H458" s="93"/>
      <c r="I458" s="93"/>
    </row>
    <row r="459" spans="8:9" x14ac:dyDescent="0.25">
      <c r="H459" s="93"/>
      <c r="I459" s="93"/>
    </row>
    <row r="460" spans="8:9" x14ac:dyDescent="0.25">
      <c r="H460" s="93"/>
      <c r="I460" s="93"/>
    </row>
    <row r="461" spans="8:9" x14ac:dyDescent="0.25">
      <c r="H461" s="93"/>
      <c r="I461" s="93"/>
    </row>
    <row r="462" spans="8:9" x14ac:dyDescent="0.25">
      <c r="H462" s="93"/>
      <c r="I462" s="93"/>
    </row>
    <row r="463" spans="8:9" x14ac:dyDescent="0.25">
      <c r="H463" s="93"/>
      <c r="I463" s="93"/>
    </row>
    <row r="464" spans="8:9" x14ac:dyDescent="0.25">
      <c r="H464" s="93"/>
      <c r="I464" s="93"/>
    </row>
    <row r="465" spans="8:9" x14ac:dyDescent="0.25">
      <c r="H465" s="93"/>
      <c r="I465" s="93"/>
    </row>
    <row r="466" spans="8:9" x14ac:dyDescent="0.25">
      <c r="H466" s="93"/>
      <c r="I466" s="93"/>
    </row>
    <row r="467" spans="8:9" x14ac:dyDescent="0.25">
      <c r="H467" s="93"/>
      <c r="I467" s="93"/>
    </row>
    <row r="468" spans="8:9" x14ac:dyDescent="0.25">
      <c r="H468" s="93"/>
      <c r="I468" s="93"/>
    </row>
    <row r="469" spans="8:9" x14ac:dyDescent="0.25">
      <c r="H469" s="93"/>
      <c r="I469" s="93"/>
    </row>
    <row r="470" spans="8:9" x14ac:dyDescent="0.25">
      <c r="H470" s="93"/>
      <c r="I470" s="93"/>
    </row>
    <row r="471" spans="8:9" x14ac:dyDescent="0.25">
      <c r="H471" s="93"/>
      <c r="I471" s="93"/>
    </row>
    <row r="472" spans="8:9" x14ac:dyDescent="0.25">
      <c r="H472" s="93"/>
      <c r="I472" s="93"/>
    </row>
    <row r="473" spans="8:9" x14ac:dyDescent="0.25">
      <c r="H473" s="93"/>
      <c r="I473" s="93"/>
    </row>
    <row r="474" spans="8:9" x14ac:dyDescent="0.25">
      <c r="H474" s="93"/>
      <c r="I474" s="93"/>
    </row>
    <row r="475" spans="8:9" x14ac:dyDescent="0.25">
      <c r="H475" s="93"/>
      <c r="I475" s="93"/>
    </row>
    <row r="476" spans="8:9" x14ac:dyDescent="0.25">
      <c r="H476" s="93"/>
      <c r="I476" s="93"/>
    </row>
    <row r="477" spans="8:9" x14ac:dyDescent="0.25">
      <c r="H477" s="93"/>
      <c r="I477" s="93"/>
    </row>
    <row r="478" spans="8:9" x14ac:dyDescent="0.25">
      <c r="H478" s="93"/>
      <c r="I478" s="93"/>
    </row>
    <row r="479" spans="8:9" x14ac:dyDescent="0.25">
      <c r="H479" s="93"/>
      <c r="I479" s="93"/>
    </row>
    <row r="480" spans="8:9" x14ac:dyDescent="0.25">
      <c r="H480" s="93"/>
      <c r="I480" s="93"/>
    </row>
    <row r="481" spans="8:9" x14ac:dyDescent="0.25">
      <c r="H481" s="93"/>
      <c r="I481" s="93"/>
    </row>
    <row r="482" spans="8:9" x14ac:dyDescent="0.25">
      <c r="H482" s="93"/>
      <c r="I482" s="93"/>
    </row>
    <row r="483" spans="8:9" x14ac:dyDescent="0.25">
      <c r="H483" s="93"/>
      <c r="I483" s="93"/>
    </row>
    <row r="484" spans="8:9" x14ac:dyDescent="0.25">
      <c r="H484" s="93"/>
      <c r="I484" s="93"/>
    </row>
    <row r="485" spans="8:9" x14ac:dyDescent="0.25">
      <c r="H485" s="93"/>
      <c r="I485" s="93"/>
    </row>
    <row r="486" spans="8:9" x14ac:dyDescent="0.25">
      <c r="H486" s="93"/>
      <c r="I486" s="93"/>
    </row>
    <row r="487" spans="8:9" x14ac:dyDescent="0.25">
      <c r="H487" s="93"/>
      <c r="I487" s="93"/>
    </row>
    <row r="488" spans="8:9" x14ac:dyDescent="0.25">
      <c r="H488" s="93"/>
      <c r="I488" s="93"/>
    </row>
    <row r="489" spans="8:9" x14ac:dyDescent="0.25">
      <c r="H489" s="93"/>
      <c r="I489" s="93"/>
    </row>
    <row r="490" spans="8:9" x14ac:dyDescent="0.25">
      <c r="H490" s="93"/>
      <c r="I490" s="93"/>
    </row>
    <row r="491" spans="8:9" x14ac:dyDescent="0.25">
      <c r="H491" s="93"/>
      <c r="I491" s="93"/>
    </row>
    <row r="492" spans="8:9" x14ac:dyDescent="0.25">
      <c r="H492" s="93"/>
      <c r="I492" s="93"/>
    </row>
    <row r="493" spans="8:9" x14ac:dyDescent="0.25">
      <c r="H493" s="93"/>
      <c r="I493" s="93"/>
    </row>
    <row r="494" spans="8:9" x14ac:dyDescent="0.25">
      <c r="H494" s="93"/>
      <c r="I494" s="93"/>
    </row>
    <row r="495" spans="8:9" x14ac:dyDescent="0.25">
      <c r="H495" s="93"/>
      <c r="I495" s="93"/>
    </row>
    <row r="496" spans="8:9" x14ac:dyDescent="0.25">
      <c r="H496" s="93"/>
      <c r="I496" s="93"/>
    </row>
    <row r="497" spans="8:9" x14ac:dyDescent="0.25">
      <c r="H497" s="93"/>
      <c r="I497" s="93"/>
    </row>
    <row r="498" spans="8:9" x14ac:dyDescent="0.25">
      <c r="H498" s="93"/>
      <c r="I498" s="93"/>
    </row>
    <row r="499" spans="8:9" x14ac:dyDescent="0.25">
      <c r="H499" s="93"/>
      <c r="I499" s="93"/>
    </row>
    <row r="500" spans="8:9" x14ac:dyDescent="0.25">
      <c r="H500" s="93"/>
      <c r="I500" s="93"/>
    </row>
    <row r="501" spans="8:9" x14ac:dyDescent="0.25">
      <c r="H501" s="93"/>
      <c r="I501" s="93"/>
    </row>
    <row r="502" spans="8:9" x14ac:dyDescent="0.25">
      <c r="H502" s="93"/>
      <c r="I502" s="93"/>
    </row>
    <row r="503" spans="8:9" x14ac:dyDescent="0.25">
      <c r="H503" s="93"/>
      <c r="I503" s="93"/>
    </row>
    <row r="504" spans="8:9" x14ac:dyDescent="0.25">
      <c r="H504" s="93"/>
      <c r="I504" s="93"/>
    </row>
    <row r="505" spans="8:9" x14ac:dyDescent="0.25">
      <c r="H505" s="93"/>
      <c r="I505" s="93"/>
    </row>
    <row r="506" spans="8:9" x14ac:dyDescent="0.25">
      <c r="H506" s="93"/>
      <c r="I506" s="93"/>
    </row>
    <row r="507" spans="8:9" x14ac:dyDescent="0.25">
      <c r="H507" s="93"/>
      <c r="I507" s="93"/>
    </row>
    <row r="508" spans="8:9" x14ac:dyDescent="0.25">
      <c r="H508" s="93"/>
      <c r="I508" s="93"/>
    </row>
    <row r="509" spans="8:9" x14ac:dyDescent="0.25">
      <c r="H509" s="93"/>
      <c r="I509" s="93"/>
    </row>
    <row r="510" spans="8:9" x14ac:dyDescent="0.25">
      <c r="H510" s="93"/>
      <c r="I510" s="93"/>
    </row>
    <row r="511" spans="8:9" x14ac:dyDescent="0.25">
      <c r="H511" s="93"/>
      <c r="I511" s="93"/>
    </row>
    <row r="512" spans="8:9" x14ac:dyDescent="0.25">
      <c r="H512" s="93"/>
      <c r="I512" s="93"/>
    </row>
    <row r="513" spans="8:9" x14ac:dyDescent="0.25">
      <c r="H513" s="93"/>
      <c r="I513" s="93"/>
    </row>
    <row r="514" spans="8:9" x14ac:dyDescent="0.25">
      <c r="H514" s="93"/>
      <c r="I514" s="93"/>
    </row>
    <row r="515" spans="8:9" x14ac:dyDescent="0.25">
      <c r="H515" s="93"/>
      <c r="I515" s="93"/>
    </row>
    <row r="516" spans="8:9" x14ac:dyDescent="0.25">
      <c r="H516" s="93"/>
      <c r="I516" s="93"/>
    </row>
    <row r="517" spans="8:9" x14ac:dyDescent="0.25">
      <c r="H517" s="93"/>
      <c r="I517" s="93"/>
    </row>
    <row r="518" spans="8:9" x14ac:dyDescent="0.25">
      <c r="H518" s="93"/>
      <c r="I518" s="93"/>
    </row>
    <row r="519" spans="8:9" x14ac:dyDescent="0.25">
      <c r="H519" s="93"/>
      <c r="I519" s="93"/>
    </row>
    <row r="520" spans="8:9" x14ac:dyDescent="0.25">
      <c r="H520" s="93"/>
      <c r="I520" s="93"/>
    </row>
    <row r="521" spans="8:9" x14ac:dyDescent="0.25">
      <c r="H521" s="93"/>
      <c r="I521" s="93"/>
    </row>
    <row r="522" spans="8:9" x14ac:dyDescent="0.25">
      <c r="H522" s="93"/>
      <c r="I522" s="93"/>
    </row>
    <row r="523" spans="8:9" x14ac:dyDescent="0.25">
      <c r="H523" s="93"/>
      <c r="I523" s="93"/>
    </row>
    <row r="524" spans="8:9" x14ac:dyDescent="0.25">
      <c r="H524" s="93"/>
      <c r="I524" s="93"/>
    </row>
    <row r="525" spans="8:9" x14ac:dyDescent="0.25">
      <c r="H525" s="93"/>
      <c r="I525" s="93"/>
    </row>
    <row r="526" spans="8:9" x14ac:dyDescent="0.25">
      <c r="H526" s="93"/>
      <c r="I526" s="93"/>
    </row>
    <row r="527" spans="8:9" x14ac:dyDescent="0.25">
      <c r="H527" s="93"/>
      <c r="I527" s="93"/>
    </row>
    <row r="528" spans="8:9" x14ac:dyDescent="0.25">
      <c r="H528" s="93"/>
      <c r="I528" s="93"/>
    </row>
    <row r="529" spans="8:9" x14ac:dyDescent="0.25">
      <c r="H529" s="93"/>
      <c r="I529" s="93"/>
    </row>
    <row r="530" spans="8:9" x14ac:dyDescent="0.25">
      <c r="H530" s="93"/>
      <c r="I530" s="93"/>
    </row>
    <row r="531" spans="8:9" x14ac:dyDescent="0.25">
      <c r="H531" s="93"/>
      <c r="I531" s="93"/>
    </row>
    <row r="532" spans="8:9" x14ac:dyDescent="0.25">
      <c r="H532" s="93"/>
      <c r="I532" s="93"/>
    </row>
    <row r="533" spans="8:9" x14ac:dyDescent="0.25">
      <c r="H533" s="93"/>
      <c r="I533" s="93"/>
    </row>
    <row r="534" spans="8:9" x14ac:dyDescent="0.25">
      <c r="H534" s="93"/>
      <c r="I534" s="93"/>
    </row>
    <row r="535" spans="8:9" x14ac:dyDescent="0.25">
      <c r="H535" s="93"/>
      <c r="I535" s="93"/>
    </row>
    <row r="536" spans="8:9" x14ac:dyDescent="0.25">
      <c r="H536" s="93"/>
      <c r="I536" s="93"/>
    </row>
    <row r="537" spans="8:9" x14ac:dyDescent="0.25">
      <c r="H537" s="93"/>
      <c r="I537" s="93"/>
    </row>
    <row r="538" spans="8:9" x14ac:dyDescent="0.25">
      <c r="H538" s="93"/>
      <c r="I538" s="93"/>
    </row>
    <row r="539" spans="8:9" x14ac:dyDescent="0.25">
      <c r="H539" s="93"/>
      <c r="I539" s="93"/>
    </row>
    <row r="540" spans="8:9" x14ac:dyDescent="0.25">
      <c r="H540" s="93"/>
      <c r="I540" s="93"/>
    </row>
    <row r="541" spans="8:9" x14ac:dyDescent="0.25">
      <c r="H541" s="93"/>
      <c r="I541" s="93"/>
    </row>
    <row r="542" spans="8:9" x14ac:dyDescent="0.25">
      <c r="H542" s="93"/>
      <c r="I542" s="93"/>
    </row>
    <row r="543" spans="8:9" x14ac:dyDescent="0.25">
      <c r="H543" s="93"/>
      <c r="I543" s="93"/>
    </row>
    <row r="544" spans="8:9" x14ac:dyDescent="0.25">
      <c r="H544" s="93"/>
      <c r="I544" s="93"/>
    </row>
    <row r="545" spans="8:9" x14ac:dyDescent="0.25">
      <c r="H545" s="93"/>
      <c r="I545" s="93"/>
    </row>
    <row r="546" spans="8:9" x14ac:dyDescent="0.25">
      <c r="H546" s="93"/>
      <c r="I546" s="93"/>
    </row>
    <row r="547" spans="8:9" x14ac:dyDescent="0.25">
      <c r="H547" s="93"/>
      <c r="I547" s="93"/>
    </row>
    <row r="548" spans="8:9" x14ac:dyDescent="0.25">
      <c r="H548" s="93"/>
      <c r="I548" s="93"/>
    </row>
    <row r="549" spans="8:9" x14ac:dyDescent="0.25">
      <c r="H549" s="93"/>
      <c r="I549" s="93"/>
    </row>
    <row r="550" spans="8:9" x14ac:dyDescent="0.25">
      <c r="H550" s="93"/>
      <c r="I550" s="93"/>
    </row>
    <row r="551" spans="8:9" x14ac:dyDescent="0.25">
      <c r="H551" s="93"/>
      <c r="I551" s="93"/>
    </row>
    <row r="552" spans="8:9" x14ac:dyDescent="0.25">
      <c r="H552" s="93"/>
      <c r="I552" s="93"/>
    </row>
    <row r="553" spans="8:9" x14ac:dyDescent="0.25">
      <c r="H553" s="93"/>
      <c r="I553" s="93"/>
    </row>
    <row r="554" spans="8:9" x14ac:dyDescent="0.25">
      <c r="H554" s="93"/>
      <c r="I554" s="93"/>
    </row>
    <row r="555" spans="8:9" x14ac:dyDescent="0.25">
      <c r="H555" s="93"/>
      <c r="I555" s="93"/>
    </row>
    <row r="556" spans="8:9" x14ac:dyDescent="0.25">
      <c r="H556" s="93"/>
      <c r="I556" s="93"/>
    </row>
    <row r="557" spans="8:9" x14ac:dyDescent="0.25">
      <c r="H557" s="93"/>
      <c r="I557" s="93"/>
    </row>
    <row r="558" spans="8:9" x14ac:dyDescent="0.25">
      <c r="H558" s="93"/>
      <c r="I558" s="93"/>
    </row>
    <row r="559" spans="8:9" x14ac:dyDescent="0.25">
      <c r="H559" s="93"/>
      <c r="I559" s="93"/>
    </row>
    <row r="560" spans="8:9" x14ac:dyDescent="0.25">
      <c r="H560" s="93"/>
      <c r="I560" s="93"/>
    </row>
    <row r="561" spans="8:9" x14ac:dyDescent="0.25">
      <c r="H561" s="93"/>
      <c r="I561" s="93"/>
    </row>
    <row r="562" spans="8:9" x14ac:dyDescent="0.25">
      <c r="H562" s="93"/>
      <c r="I562" s="93"/>
    </row>
    <row r="563" spans="8:9" x14ac:dyDescent="0.25">
      <c r="H563" s="93"/>
      <c r="I563" s="93"/>
    </row>
    <row r="564" spans="8:9" x14ac:dyDescent="0.25">
      <c r="H564" s="93"/>
      <c r="I564" s="93"/>
    </row>
    <row r="565" spans="8:9" x14ac:dyDescent="0.25">
      <c r="H565" s="93"/>
      <c r="I565" s="93"/>
    </row>
    <row r="566" spans="8:9" x14ac:dyDescent="0.25">
      <c r="H566" s="93"/>
      <c r="I566" s="93"/>
    </row>
    <row r="567" spans="8:9" x14ac:dyDescent="0.25">
      <c r="H567" s="93"/>
      <c r="I567" s="93"/>
    </row>
    <row r="568" spans="8:9" x14ac:dyDescent="0.25">
      <c r="H568" s="93"/>
      <c r="I568" s="93"/>
    </row>
    <row r="569" spans="8:9" x14ac:dyDescent="0.25">
      <c r="H569" s="93"/>
      <c r="I569" s="93"/>
    </row>
    <row r="570" spans="8:9" x14ac:dyDescent="0.25">
      <c r="H570" s="93"/>
      <c r="I570" s="93"/>
    </row>
    <row r="571" spans="8:9" x14ac:dyDescent="0.25">
      <c r="H571" s="93"/>
      <c r="I571" s="93"/>
    </row>
    <row r="572" spans="8:9" x14ac:dyDescent="0.25">
      <c r="H572" s="93"/>
      <c r="I572" s="93"/>
    </row>
    <row r="573" spans="8:9" x14ac:dyDescent="0.25">
      <c r="H573" s="93"/>
      <c r="I573" s="93"/>
    </row>
    <row r="574" spans="8:9" x14ac:dyDescent="0.25">
      <c r="H574" s="93"/>
      <c r="I574" s="93"/>
    </row>
    <row r="575" spans="8:9" x14ac:dyDescent="0.25">
      <c r="H575" s="93"/>
      <c r="I575" s="93"/>
    </row>
    <row r="576" spans="8:9" x14ac:dyDescent="0.25">
      <c r="H576" s="93"/>
      <c r="I576" s="93"/>
    </row>
    <row r="577" spans="8:9" x14ac:dyDescent="0.25">
      <c r="H577" s="93"/>
      <c r="I577" s="93"/>
    </row>
    <row r="578" spans="8:9" x14ac:dyDescent="0.25">
      <c r="H578" s="93"/>
      <c r="I578" s="93"/>
    </row>
    <row r="579" spans="8:9" x14ac:dyDescent="0.25">
      <c r="H579" s="93"/>
      <c r="I579" s="93"/>
    </row>
    <row r="580" spans="8:9" x14ac:dyDescent="0.25">
      <c r="H580" s="93"/>
      <c r="I580" s="93"/>
    </row>
    <row r="581" spans="8:9" x14ac:dyDescent="0.25">
      <c r="H581" s="93"/>
      <c r="I581" s="93"/>
    </row>
    <row r="582" spans="8:9" x14ac:dyDescent="0.25">
      <c r="H582" s="93"/>
      <c r="I582" s="93"/>
    </row>
    <row r="583" spans="8:9" x14ac:dyDescent="0.25">
      <c r="H583" s="93"/>
      <c r="I583" s="93"/>
    </row>
    <row r="584" spans="8:9" x14ac:dyDescent="0.25">
      <c r="H584" s="93"/>
      <c r="I584" s="93"/>
    </row>
    <row r="585" spans="8:9" x14ac:dyDescent="0.25">
      <c r="H585" s="93"/>
      <c r="I585" s="93"/>
    </row>
    <row r="586" spans="8:9" x14ac:dyDescent="0.25">
      <c r="H586" s="93"/>
      <c r="I586" s="93"/>
    </row>
    <row r="587" spans="8:9" x14ac:dyDescent="0.25">
      <c r="H587" s="93"/>
      <c r="I587" s="93"/>
    </row>
    <row r="588" spans="8:9" x14ac:dyDescent="0.25">
      <c r="H588" s="93"/>
      <c r="I588" s="93"/>
    </row>
    <row r="589" spans="8:9" x14ac:dyDescent="0.25">
      <c r="H589" s="93"/>
      <c r="I589" s="93"/>
    </row>
    <row r="590" spans="8:9" x14ac:dyDescent="0.25">
      <c r="H590" s="93"/>
      <c r="I590" s="93"/>
    </row>
    <row r="591" spans="8:9" x14ac:dyDescent="0.25">
      <c r="H591" s="93"/>
      <c r="I591" s="93"/>
    </row>
    <row r="592" spans="8:9" x14ac:dyDescent="0.25">
      <c r="H592" s="93"/>
      <c r="I592" s="93"/>
    </row>
    <row r="593" spans="8:9" x14ac:dyDescent="0.25">
      <c r="H593" s="93"/>
      <c r="I593" s="93"/>
    </row>
    <row r="594" spans="8:9" x14ac:dyDescent="0.25">
      <c r="H594" s="93"/>
      <c r="I594" s="93"/>
    </row>
    <row r="595" spans="8:9" x14ac:dyDescent="0.25">
      <c r="H595" s="93"/>
      <c r="I595" s="93"/>
    </row>
    <row r="596" spans="8:9" x14ac:dyDescent="0.25">
      <c r="H596" s="93"/>
      <c r="I596" s="93"/>
    </row>
    <row r="597" spans="8:9" x14ac:dyDescent="0.25">
      <c r="H597" s="93"/>
      <c r="I597" s="93"/>
    </row>
    <row r="598" spans="8:9" x14ac:dyDescent="0.25">
      <c r="H598" s="93"/>
      <c r="I598" s="93"/>
    </row>
    <row r="599" spans="8:9" x14ac:dyDescent="0.25">
      <c r="H599" s="93"/>
      <c r="I599" s="93"/>
    </row>
    <row r="600" spans="8:9" x14ac:dyDescent="0.25">
      <c r="H600" s="93"/>
      <c r="I600" s="93"/>
    </row>
    <row r="601" spans="8:9" x14ac:dyDescent="0.25">
      <c r="H601" s="93"/>
      <c r="I601" s="93"/>
    </row>
    <row r="602" spans="8:9" x14ac:dyDescent="0.25">
      <c r="H602" s="93"/>
      <c r="I602" s="93"/>
    </row>
    <row r="603" spans="8:9" x14ac:dyDescent="0.25">
      <c r="H603" s="93"/>
      <c r="I603" s="93"/>
    </row>
    <row r="604" spans="8:9" x14ac:dyDescent="0.25">
      <c r="H604" s="93"/>
      <c r="I604" s="93"/>
    </row>
    <row r="605" spans="8:9" x14ac:dyDescent="0.25">
      <c r="H605" s="93"/>
      <c r="I605" s="93"/>
    </row>
    <row r="606" spans="8:9" x14ac:dyDescent="0.25">
      <c r="H606" s="93"/>
      <c r="I606" s="93"/>
    </row>
    <row r="607" spans="8:9" x14ac:dyDescent="0.25">
      <c r="H607" s="93"/>
      <c r="I607" s="93"/>
    </row>
    <row r="608" spans="8:9" x14ac:dyDescent="0.25">
      <c r="H608" s="93"/>
      <c r="I608" s="93"/>
    </row>
    <row r="609" spans="8:9" x14ac:dyDescent="0.25">
      <c r="H609" s="93"/>
      <c r="I609" s="93"/>
    </row>
    <row r="610" spans="8:9" x14ac:dyDescent="0.25">
      <c r="H610" s="93"/>
      <c r="I610" s="93"/>
    </row>
    <row r="611" spans="8:9" x14ac:dyDescent="0.25">
      <c r="H611" s="93"/>
      <c r="I611" s="93"/>
    </row>
    <row r="612" spans="8:9" x14ac:dyDescent="0.25">
      <c r="H612" s="93"/>
      <c r="I612" s="93"/>
    </row>
    <row r="613" spans="8:9" x14ac:dyDescent="0.25">
      <c r="H613" s="93"/>
      <c r="I613" s="93"/>
    </row>
    <row r="614" spans="8:9" x14ac:dyDescent="0.25">
      <c r="H614" s="93"/>
      <c r="I614" s="93"/>
    </row>
    <row r="615" spans="8:9" x14ac:dyDescent="0.25">
      <c r="H615" s="93"/>
      <c r="I615" s="93"/>
    </row>
    <row r="616" spans="8:9" x14ac:dyDescent="0.25">
      <c r="H616" s="93"/>
      <c r="I616" s="93"/>
    </row>
    <row r="617" spans="8:9" x14ac:dyDescent="0.25">
      <c r="H617" s="93"/>
      <c r="I617" s="93"/>
    </row>
    <row r="618" spans="8:9" x14ac:dyDescent="0.25">
      <c r="H618" s="93"/>
      <c r="I618" s="93"/>
    </row>
    <row r="619" spans="8:9" x14ac:dyDescent="0.25">
      <c r="H619" s="93"/>
      <c r="I619" s="93"/>
    </row>
    <row r="620" spans="8:9" x14ac:dyDescent="0.25">
      <c r="H620" s="93"/>
      <c r="I620" s="93"/>
    </row>
    <row r="621" spans="8:9" x14ac:dyDescent="0.25">
      <c r="H621" s="93"/>
      <c r="I621" s="93"/>
    </row>
    <row r="622" spans="8:9" x14ac:dyDescent="0.25">
      <c r="H622" s="93"/>
      <c r="I622" s="93"/>
    </row>
    <row r="623" spans="8:9" x14ac:dyDescent="0.25">
      <c r="H623" s="93"/>
      <c r="I623" s="93"/>
    </row>
    <row r="624" spans="8:9" x14ac:dyDescent="0.25">
      <c r="H624" s="93"/>
      <c r="I624" s="93"/>
    </row>
    <row r="625" spans="8:9" x14ac:dyDescent="0.25">
      <c r="H625" s="93"/>
      <c r="I625" s="93"/>
    </row>
    <row r="626" spans="8:9" x14ac:dyDescent="0.25">
      <c r="H626" s="93"/>
      <c r="I626" s="93"/>
    </row>
    <row r="627" spans="8:9" x14ac:dyDescent="0.25">
      <c r="H627" s="93"/>
      <c r="I627" s="93"/>
    </row>
    <row r="628" spans="8:9" x14ac:dyDescent="0.25">
      <c r="H628" s="93"/>
      <c r="I628" s="93"/>
    </row>
    <row r="629" spans="8:9" x14ac:dyDescent="0.25">
      <c r="H629" s="93"/>
      <c r="I629" s="93"/>
    </row>
    <row r="630" spans="8:9" x14ac:dyDescent="0.25">
      <c r="H630" s="93"/>
      <c r="I630" s="93"/>
    </row>
    <row r="631" spans="8:9" x14ac:dyDescent="0.25">
      <c r="H631" s="93"/>
      <c r="I631" s="93"/>
    </row>
    <row r="632" spans="8:9" x14ac:dyDescent="0.25">
      <c r="H632" s="93"/>
      <c r="I632" s="93"/>
    </row>
    <row r="633" spans="8:9" x14ac:dyDescent="0.25">
      <c r="H633" s="93"/>
      <c r="I633" s="93"/>
    </row>
    <row r="634" spans="8:9" x14ac:dyDescent="0.25">
      <c r="H634" s="93"/>
      <c r="I634" s="93"/>
    </row>
    <row r="635" spans="8:9" x14ac:dyDescent="0.25">
      <c r="H635" s="93"/>
      <c r="I635" s="93"/>
    </row>
    <row r="636" spans="8:9" x14ac:dyDescent="0.25">
      <c r="H636" s="93"/>
      <c r="I636" s="93"/>
    </row>
    <row r="637" spans="8:9" x14ac:dyDescent="0.25">
      <c r="H637" s="93"/>
      <c r="I637" s="93"/>
    </row>
    <row r="638" spans="8:9" x14ac:dyDescent="0.25">
      <c r="H638" s="93"/>
      <c r="I638" s="93"/>
    </row>
    <row r="639" spans="8:9" x14ac:dyDescent="0.25">
      <c r="H639" s="93"/>
      <c r="I639" s="93"/>
    </row>
    <row r="640" spans="8:9" x14ac:dyDescent="0.25">
      <c r="H640" s="93"/>
      <c r="I640" s="93"/>
    </row>
    <row r="641" spans="8:9" x14ac:dyDescent="0.25">
      <c r="H641" s="93"/>
      <c r="I641" s="93"/>
    </row>
    <row r="642" spans="8:9" x14ac:dyDescent="0.25">
      <c r="H642" s="93"/>
      <c r="I642" s="93"/>
    </row>
    <row r="643" spans="8:9" x14ac:dyDescent="0.25">
      <c r="H643" s="93"/>
      <c r="I643" s="93"/>
    </row>
    <row r="644" spans="8:9" x14ac:dyDescent="0.25">
      <c r="H644" s="93"/>
      <c r="I644" s="93"/>
    </row>
    <row r="645" spans="8:9" x14ac:dyDescent="0.25">
      <c r="H645" s="93"/>
      <c r="I645" s="93"/>
    </row>
    <row r="646" spans="8:9" x14ac:dyDescent="0.25">
      <c r="H646" s="93"/>
      <c r="I646" s="93"/>
    </row>
    <row r="647" spans="8:9" x14ac:dyDescent="0.25">
      <c r="H647" s="93"/>
      <c r="I647" s="93"/>
    </row>
    <row r="648" spans="8:9" x14ac:dyDescent="0.25">
      <c r="H648" s="93"/>
      <c r="I648" s="93"/>
    </row>
    <row r="649" spans="8:9" x14ac:dyDescent="0.25">
      <c r="H649" s="93"/>
      <c r="I649" s="93"/>
    </row>
    <row r="650" spans="8:9" x14ac:dyDescent="0.25">
      <c r="H650" s="93"/>
      <c r="I650" s="93"/>
    </row>
    <row r="651" spans="8:9" x14ac:dyDescent="0.25">
      <c r="H651" s="93"/>
      <c r="I651" s="93"/>
    </row>
    <row r="652" spans="8:9" x14ac:dyDescent="0.25">
      <c r="H652" s="93"/>
      <c r="I652" s="93"/>
    </row>
    <row r="653" spans="8:9" x14ac:dyDescent="0.25">
      <c r="H653" s="93"/>
      <c r="I653" s="93"/>
    </row>
    <row r="654" spans="8:9" x14ac:dyDescent="0.25">
      <c r="H654" s="93"/>
      <c r="I654" s="93"/>
    </row>
    <row r="655" spans="8:9" x14ac:dyDescent="0.25">
      <c r="H655" s="93"/>
      <c r="I655" s="93"/>
    </row>
    <row r="656" spans="8:9" x14ac:dyDescent="0.25">
      <c r="H656" s="93"/>
      <c r="I656" s="93"/>
    </row>
    <row r="657" spans="8:9" x14ac:dyDescent="0.25">
      <c r="H657" s="93"/>
      <c r="I657" s="93"/>
    </row>
    <row r="658" spans="8:9" x14ac:dyDescent="0.25">
      <c r="H658" s="93"/>
      <c r="I658" s="93"/>
    </row>
    <row r="659" spans="8:9" x14ac:dyDescent="0.25">
      <c r="H659" s="93"/>
      <c r="I659" s="93"/>
    </row>
    <row r="660" spans="8:9" x14ac:dyDescent="0.25">
      <c r="H660" s="93"/>
      <c r="I660" s="93"/>
    </row>
    <row r="661" spans="8:9" x14ac:dyDescent="0.25">
      <c r="H661" s="93"/>
      <c r="I661" s="93"/>
    </row>
    <row r="662" spans="8:9" x14ac:dyDescent="0.25">
      <c r="H662" s="93"/>
      <c r="I662" s="93"/>
    </row>
    <row r="663" spans="8:9" x14ac:dyDescent="0.25">
      <c r="H663" s="93"/>
      <c r="I663" s="93"/>
    </row>
    <row r="664" spans="8:9" x14ac:dyDescent="0.25">
      <c r="H664" s="93"/>
      <c r="I664" s="93"/>
    </row>
    <row r="665" spans="8:9" x14ac:dyDescent="0.25">
      <c r="H665" s="93"/>
      <c r="I665" s="93"/>
    </row>
    <row r="666" spans="8:9" x14ac:dyDescent="0.25">
      <c r="H666" s="93"/>
      <c r="I666" s="93"/>
    </row>
    <row r="667" spans="8:9" x14ac:dyDescent="0.25">
      <c r="H667" s="93"/>
      <c r="I667" s="93"/>
    </row>
    <row r="668" spans="8:9" x14ac:dyDescent="0.25">
      <c r="H668" s="93"/>
      <c r="I668" s="93"/>
    </row>
    <row r="669" spans="8:9" x14ac:dyDescent="0.25">
      <c r="H669" s="93"/>
      <c r="I669" s="93"/>
    </row>
    <row r="670" spans="8:9" x14ac:dyDescent="0.25">
      <c r="H670" s="93"/>
      <c r="I670" s="93"/>
    </row>
    <row r="671" spans="8:9" x14ac:dyDescent="0.25">
      <c r="H671" s="93"/>
      <c r="I671" s="93"/>
    </row>
    <row r="672" spans="8:9" x14ac:dyDescent="0.25">
      <c r="H672" s="93"/>
      <c r="I672" s="93"/>
    </row>
    <row r="673" spans="8:9" x14ac:dyDescent="0.25">
      <c r="H673" s="93"/>
      <c r="I673" s="93"/>
    </row>
    <row r="674" spans="8:9" x14ac:dyDescent="0.25">
      <c r="H674" s="93"/>
      <c r="I674" s="93"/>
    </row>
    <row r="675" spans="8:9" x14ac:dyDescent="0.25">
      <c r="H675" s="93"/>
      <c r="I675" s="93"/>
    </row>
    <row r="676" spans="8:9" x14ac:dyDescent="0.25">
      <c r="H676" s="93"/>
      <c r="I676" s="93"/>
    </row>
    <row r="677" spans="8:9" x14ac:dyDescent="0.25">
      <c r="H677" s="93"/>
      <c r="I677" s="93"/>
    </row>
    <row r="678" spans="8:9" x14ac:dyDescent="0.25">
      <c r="H678" s="93"/>
      <c r="I678" s="93"/>
    </row>
    <row r="679" spans="8:9" x14ac:dyDescent="0.25">
      <c r="H679" s="93"/>
      <c r="I679" s="93"/>
    </row>
    <row r="680" spans="8:9" x14ac:dyDescent="0.25">
      <c r="H680" s="93"/>
      <c r="I680" s="93"/>
    </row>
    <row r="681" spans="8:9" x14ac:dyDescent="0.25">
      <c r="H681" s="93"/>
      <c r="I681" s="93"/>
    </row>
    <row r="682" spans="8:9" x14ac:dyDescent="0.25">
      <c r="H682" s="93"/>
      <c r="I682" s="93"/>
    </row>
    <row r="683" spans="8:9" x14ac:dyDescent="0.25">
      <c r="H683" s="93"/>
      <c r="I683" s="93"/>
    </row>
    <row r="684" spans="8:9" x14ac:dyDescent="0.25">
      <c r="H684" s="93"/>
      <c r="I684" s="93"/>
    </row>
    <row r="685" spans="8:9" x14ac:dyDescent="0.25">
      <c r="H685" s="93"/>
      <c r="I685" s="93"/>
    </row>
    <row r="686" spans="8:9" x14ac:dyDescent="0.25">
      <c r="H686" s="93"/>
      <c r="I686" s="93"/>
    </row>
    <row r="687" spans="8:9" x14ac:dyDescent="0.25">
      <c r="H687" s="93"/>
      <c r="I687" s="93"/>
    </row>
    <row r="688" spans="8:9" x14ac:dyDescent="0.25">
      <c r="H688" s="93"/>
      <c r="I688" s="93"/>
    </row>
    <row r="689" spans="8:9" x14ac:dyDescent="0.25">
      <c r="H689" s="93"/>
      <c r="I689" s="93"/>
    </row>
    <row r="690" spans="8:9" x14ac:dyDescent="0.25">
      <c r="H690" s="93"/>
      <c r="I690" s="93"/>
    </row>
    <row r="691" spans="8:9" x14ac:dyDescent="0.25">
      <c r="H691" s="93"/>
      <c r="I691" s="93"/>
    </row>
    <row r="692" spans="8:9" x14ac:dyDescent="0.25">
      <c r="H692" s="93"/>
      <c r="I692" s="93"/>
    </row>
    <row r="693" spans="8:9" x14ac:dyDescent="0.25">
      <c r="H693" s="93"/>
      <c r="I693" s="93"/>
    </row>
    <row r="694" spans="8:9" x14ac:dyDescent="0.25">
      <c r="H694" s="93"/>
      <c r="I694" s="93"/>
    </row>
    <row r="695" spans="8:9" x14ac:dyDescent="0.25">
      <c r="H695" s="93"/>
      <c r="I695" s="93"/>
    </row>
    <row r="696" spans="8:9" x14ac:dyDescent="0.25">
      <c r="H696" s="93"/>
      <c r="I696" s="93"/>
    </row>
    <row r="697" spans="8:9" x14ac:dyDescent="0.25">
      <c r="H697" s="93"/>
      <c r="I697" s="93"/>
    </row>
    <row r="698" spans="8:9" x14ac:dyDescent="0.25">
      <c r="H698" s="93"/>
      <c r="I698" s="93"/>
    </row>
    <row r="699" spans="8:9" x14ac:dyDescent="0.25">
      <c r="H699" s="93"/>
      <c r="I699" s="93"/>
    </row>
    <row r="700" spans="8:9" x14ac:dyDescent="0.25">
      <c r="H700" s="93"/>
      <c r="I700" s="93"/>
    </row>
    <row r="701" spans="8:9" x14ac:dyDescent="0.25">
      <c r="H701" s="93"/>
      <c r="I701" s="93"/>
    </row>
    <row r="702" spans="8:9" x14ac:dyDescent="0.25">
      <c r="H702" s="93"/>
      <c r="I702" s="93"/>
    </row>
    <row r="703" spans="8:9" x14ac:dyDescent="0.25">
      <c r="H703" s="93"/>
      <c r="I703" s="93"/>
    </row>
    <row r="704" spans="8:9" x14ac:dyDescent="0.25">
      <c r="H704" s="93"/>
      <c r="I704" s="93"/>
    </row>
    <row r="705" spans="8:9" x14ac:dyDescent="0.25">
      <c r="H705" s="93"/>
      <c r="I705" s="93"/>
    </row>
    <row r="706" spans="8:9" x14ac:dyDescent="0.25">
      <c r="H706" s="93"/>
      <c r="I706" s="93"/>
    </row>
    <row r="707" spans="8:9" x14ac:dyDescent="0.25">
      <c r="H707" s="93"/>
      <c r="I707" s="93"/>
    </row>
    <row r="708" spans="8:9" x14ac:dyDescent="0.25">
      <c r="H708" s="93"/>
      <c r="I708" s="93"/>
    </row>
    <row r="709" spans="8:9" x14ac:dyDescent="0.25">
      <c r="H709" s="93"/>
      <c r="I709" s="93"/>
    </row>
    <row r="710" spans="8:9" x14ac:dyDescent="0.25">
      <c r="H710" s="93"/>
      <c r="I710" s="93"/>
    </row>
    <row r="711" spans="8:9" x14ac:dyDescent="0.25">
      <c r="H711" s="93"/>
      <c r="I711" s="93"/>
    </row>
    <row r="712" spans="8:9" x14ac:dyDescent="0.25">
      <c r="H712" s="93"/>
      <c r="I712" s="93"/>
    </row>
    <row r="713" spans="8:9" x14ac:dyDescent="0.25">
      <c r="H713" s="93"/>
      <c r="I713" s="93"/>
    </row>
    <row r="714" spans="8:9" x14ac:dyDescent="0.25">
      <c r="H714" s="93"/>
      <c r="I714" s="93"/>
    </row>
    <row r="715" spans="8:9" x14ac:dyDescent="0.25">
      <c r="H715" s="93"/>
      <c r="I715" s="93"/>
    </row>
    <row r="716" spans="8:9" x14ac:dyDescent="0.25">
      <c r="H716" s="93"/>
      <c r="I716" s="93"/>
    </row>
    <row r="717" spans="8:9" x14ac:dyDescent="0.25">
      <c r="H717" s="93"/>
      <c r="I717" s="93"/>
    </row>
    <row r="718" spans="8:9" x14ac:dyDescent="0.25">
      <c r="H718" s="93"/>
      <c r="I718" s="93"/>
    </row>
    <row r="719" spans="8:9" x14ac:dyDescent="0.25">
      <c r="H719" s="93"/>
      <c r="I719" s="93"/>
    </row>
    <row r="720" spans="8:9" x14ac:dyDescent="0.25">
      <c r="H720" s="93"/>
      <c r="I720" s="93"/>
    </row>
    <row r="721" spans="8:9" x14ac:dyDescent="0.25">
      <c r="H721" s="93"/>
      <c r="I721" s="93"/>
    </row>
    <row r="722" spans="8:9" x14ac:dyDescent="0.25">
      <c r="H722" s="93"/>
      <c r="I722" s="93"/>
    </row>
    <row r="723" spans="8:9" x14ac:dyDescent="0.25">
      <c r="H723" s="93"/>
      <c r="I723" s="93"/>
    </row>
    <row r="724" spans="8:9" x14ac:dyDescent="0.25">
      <c r="H724" s="93"/>
      <c r="I724" s="93"/>
    </row>
    <row r="725" spans="8:9" x14ac:dyDescent="0.25">
      <c r="H725" s="93"/>
      <c r="I725" s="93"/>
    </row>
    <row r="726" spans="8:9" x14ac:dyDescent="0.25">
      <c r="H726" s="93"/>
      <c r="I726" s="93"/>
    </row>
    <row r="727" spans="8:9" x14ac:dyDescent="0.25">
      <c r="H727" s="93"/>
      <c r="I727" s="93"/>
    </row>
    <row r="728" spans="8:9" x14ac:dyDescent="0.25">
      <c r="H728" s="93"/>
      <c r="I728" s="93"/>
    </row>
    <row r="729" spans="8:9" x14ac:dyDescent="0.25">
      <c r="H729" s="93"/>
      <c r="I729" s="93"/>
    </row>
    <row r="730" spans="8:9" x14ac:dyDescent="0.25">
      <c r="H730" s="93"/>
      <c r="I730" s="93"/>
    </row>
    <row r="731" spans="8:9" x14ac:dyDescent="0.25">
      <c r="H731" s="93"/>
      <c r="I731" s="93"/>
    </row>
    <row r="732" spans="8:9" x14ac:dyDescent="0.25">
      <c r="H732" s="93"/>
      <c r="I732" s="93"/>
    </row>
    <row r="733" spans="8:9" x14ac:dyDescent="0.25">
      <c r="H733" s="93"/>
      <c r="I733" s="93"/>
    </row>
    <row r="734" spans="8:9" x14ac:dyDescent="0.25">
      <c r="H734" s="93"/>
      <c r="I734" s="93"/>
    </row>
    <row r="735" spans="8:9" x14ac:dyDescent="0.25">
      <c r="H735" s="93"/>
      <c r="I735" s="93"/>
    </row>
    <row r="736" spans="8:9" x14ac:dyDescent="0.25">
      <c r="H736" s="93"/>
      <c r="I736" s="93"/>
    </row>
    <row r="737" spans="8:9" x14ac:dyDescent="0.25">
      <c r="H737" s="93"/>
      <c r="I737" s="93"/>
    </row>
    <row r="738" spans="8:9" x14ac:dyDescent="0.25">
      <c r="H738" s="93"/>
      <c r="I738" s="93"/>
    </row>
    <row r="739" spans="8:9" x14ac:dyDescent="0.25">
      <c r="H739" s="93"/>
      <c r="I739" s="93"/>
    </row>
    <row r="740" spans="8:9" x14ac:dyDescent="0.25">
      <c r="H740" s="93"/>
      <c r="I740" s="93"/>
    </row>
    <row r="741" spans="8:9" x14ac:dyDescent="0.25">
      <c r="H741" s="93"/>
      <c r="I741" s="93"/>
    </row>
    <row r="742" spans="8:9" x14ac:dyDescent="0.25">
      <c r="H742" s="93"/>
      <c r="I742" s="93"/>
    </row>
    <row r="743" spans="8:9" x14ac:dyDescent="0.25">
      <c r="H743" s="93"/>
      <c r="I743" s="93"/>
    </row>
    <row r="744" spans="8:9" x14ac:dyDescent="0.25">
      <c r="H744" s="93"/>
      <c r="I744" s="93"/>
    </row>
    <row r="745" spans="8:9" x14ac:dyDescent="0.25">
      <c r="H745" s="93"/>
      <c r="I745" s="93"/>
    </row>
    <row r="746" spans="8:9" x14ac:dyDescent="0.25">
      <c r="H746" s="93"/>
      <c r="I746" s="93"/>
    </row>
    <row r="747" spans="8:9" x14ac:dyDescent="0.25">
      <c r="H747" s="93"/>
      <c r="I747" s="93"/>
    </row>
    <row r="748" spans="8:9" x14ac:dyDescent="0.25">
      <c r="H748" s="93"/>
      <c r="I748" s="93"/>
    </row>
    <row r="749" spans="8:9" x14ac:dyDescent="0.25">
      <c r="H749" s="93"/>
      <c r="I749" s="93"/>
    </row>
    <row r="750" spans="8:9" x14ac:dyDescent="0.25">
      <c r="H750" s="93"/>
      <c r="I750" s="93"/>
    </row>
    <row r="751" spans="8:9" x14ac:dyDescent="0.25">
      <c r="H751" s="93"/>
      <c r="I751" s="93"/>
    </row>
    <row r="752" spans="8:9" x14ac:dyDescent="0.25">
      <c r="H752" s="93"/>
      <c r="I752" s="93"/>
    </row>
    <row r="753" spans="8:9" x14ac:dyDescent="0.25">
      <c r="H753" s="93"/>
      <c r="I753" s="93"/>
    </row>
    <row r="754" spans="8:9" x14ac:dyDescent="0.25">
      <c r="H754" s="93"/>
      <c r="I754" s="93"/>
    </row>
    <row r="755" spans="8:9" x14ac:dyDescent="0.25">
      <c r="H755" s="93"/>
      <c r="I755" s="93"/>
    </row>
    <row r="756" spans="8:9" x14ac:dyDescent="0.25">
      <c r="H756" s="93"/>
      <c r="I756" s="93"/>
    </row>
    <row r="757" spans="8:9" x14ac:dyDescent="0.25">
      <c r="H757" s="93"/>
      <c r="I757" s="93"/>
    </row>
    <row r="758" spans="8:9" x14ac:dyDescent="0.25">
      <c r="H758" s="93"/>
      <c r="I758" s="93"/>
    </row>
    <row r="759" spans="8:9" x14ac:dyDescent="0.25">
      <c r="H759" s="93"/>
      <c r="I759" s="93"/>
    </row>
    <row r="760" spans="8:9" x14ac:dyDescent="0.25">
      <c r="H760" s="93"/>
      <c r="I760" s="93"/>
    </row>
    <row r="761" spans="8:9" x14ac:dyDescent="0.25">
      <c r="H761" s="93"/>
      <c r="I761" s="93"/>
    </row>
    <row r="762" spans="8:9" x14ac:dyDescent="0.25">
      <c r="H762" s="93"/>
      <c r="I762" s="93"/>
    </row>
    <row r="763" spans="8:9" x14ac:dyDescent="0.25">
      <c r="H763" s="93"/>
      <c r="I763" s="93"/>
    </row>
    <row r="764" spans="8:9" x14ac:dyDescent="0.25">
      <c r="H764" s="93"/>
      <c r="I764" s="93"/>
    </row>
    <row r="765" spans="8:9" x14ac:dyDescent="0.25">
      <c r="H765" s="93"/>
      <c r="I765" s="93"/>
    </row>
    <row r="766" spans="8:9" x14ac:dyDescent="0.25">
      <c r="H766" s="93"/>
      <c r="I766" s="93"/>
    </row>
    <row r="767" spans="8:9" x14ac:dyDescent="0.25">
      <c r="H767" s="93"/>
      <c r="I767" s="93"/>
    </row>
    <row r="768" spans="8:9" x14ac:dyDescent="0.25">
      <c r="H768" s="93"/>
      <c r="I768" s="93"/>
    </row>
    <row r="769" spans="8:9" x14ac:dyDescent="0.25">
      <c r="H769" s="93"/>
      <c r="I769" s="93"/>
    </row>
    <row r="770" spans="8:9" x14ac:dyDescent="0.25">
      <c r="H770" s="93"/>
      <c r="I770" s="93"/>
    </row>
    <row r="771" spans="8:9" x14ac:dyDescent="0.25">
      <c r="H771" s="93"/>
      <c r="I771" s="93"/>
    </row>
    <row r="772" spans="8:9" x14ac:dyDescent="0.25">
      <c r="H772" s="93"/>
      <c r="I772" s="93"/>
    </row>
    <row r="773" spans="8:9" x14ac:dyDescent="0.25">
      <c r="H773" s="93"/>
      <c r="I773" s="93"/>
    </row>
    <row r="774" spans="8:9" x14ac:dyDescent="0.25">
      <c r="H774" s="93"/>
      <c r="I774" s="93"/>
    </row>
    <row r="775" spans="8:9" x14ac:dyDescent="0.25">
      <c r="H775" s="93"/>
      <c r="I775" s="93"/>
    </row>
    <row r="776" spans="8:9" x14ac:dyDescent="0.25">
      <c r="H776" s="93"/>
      <c r="I776" s="93"/>
    </row>
    <row r="777" spans="8:9" x14ac:dyDescent="0.25">
      <c r="H777" s="93"/>
      <c r="I777" s="93"/>
    </row>
    <row r="778" spans="8:9" x14ac:dyDescent="0.25">
      <c r="H778" s="93"/>
      <c r="I778" s="93"/>
    </row>
    <row r="779" spans="8:9" x14ac:dyDescent="0.25">
      <c r="H779" s="93"/>
      <c r="I779" s="93"/>
    </row>
    <row r="780" spans="8:9" x14ac:dyDescent="0.25">
      <c r="H780" s="93"/>
      <c r="I780" s="93"/>
    </row>
    <row r="781" spans="8:9" x14ac:dyDescent="0.25">
      <c r="H781" s="93"/>
      <c r="I781" s="93"/>
    </row>
    <row r="782" spans="8:9" x14ac:dyDescent="0.25">
      <c r="H782" s="93"/>
      <c r="I782" s="93"/>
    </row>
    <row r="783" spans="8:9" x14ac:dyDescent="0.25">
      <c r="H783" s="93"/>
      <c r="I783" s="93"/>
    </row>
    <row r="784" spans="8:9" x14ac:dyDescent="0.25">
      <c r="H784" s="93"/>
      <c r="I784" s="93"/>
    </row>
    <row r="785" spans="8:9" x14ac:dyDescent="0.25">
      <c r="H785" s="93"/>
      <c r="I785" s="93"/>
    </row>
    <row r="786" spans="8:9" x14ac:dyDescent="0.25">
      <c r="H786" s="93"/>
      <c r="I786" s="93"/>
    </row>
    <row r="787" spans="8:9" x14ac:dyDescent="0.25">
      <c r="H787" s="93"/>
      <c r="I787" s="93"/>
    </row>
    <row r="788" spans="8:9" x14ac:dyDescent="0.25">
      <c r="H788" s="93"/>
      <c r="I788" s="93"/>
    </row>
    <row r="789" spans="8:9" x14ac:dyDescent="0.25">
      <c r="H789" s="93"/>
      <c r="I789" s="93"/>
    </row>
    <row r="790" spans="8:9" x14ac:dyDescent="0.25">
      <c r="H790" s="93"/>
      <c r="I790" s="93"/>
    </row>
    <row r="791" spans="8:9" x14ac:dyDescent="0.25">
      <c r="H791" s="93"/>
      <c r="I791" s="93"/>
    </row>
    <row r="792" spans="8:9" x14ac:dyDescent="0.25">
      <c r="H792" s="93"/>
      <c r="I792" s="93"/>
    </row>
    <row r="793" spans="8:9" x14ac:dyDescent="0.25">
      <c r="H793" s="93"/>
      <c r="I793" s="93"/>
    </row>
    <row r="794" spans="8:9" x14ac:dyDescent="0.25">
      <c r="H794" s="93"/>
      <c r="I794" s="93"/>
    </row>
    <row r="795" spans="8:9" x14ac:dyDescent="0.25">
      <c r="H795" s="93"/>
      <c r="I795" s="93"/>
    </row>
    <row r="796" spans="8:9" x14ac:dyDescent="0.25">
      <c r="H796" s="93"/>
      <c r="I796" s="93"/>
    </row>
    <row r="797" spans="8:9" x14ac:dyDescent="0.25">
      <c r="H797" s="93"/>
      <c r="I797" s="93"/>
    </row>
    <row r="798" spans="8:9" x14ac:dyDescent="0.25">
      <c r="H798" s="93"/>
      <c r="I798" s="93"/>
    </row>
    <row r="799" spans="8:9" x14ac:dyDescent="0.25">
      <c r="H799" s="93"/>
      <c r="I799" s="93"/>
    </row>
    <row r="800" spans="8:9" x14ac:dyDescent="0.25">
      <c r="H800" s="93"/>
      <c r="I800" s="93"/>
    </row>
    <row r="801" spans="8:9" x14ac:dyDescent="0.25">
      <c r="H801" s="93"/>
      <c r="I801" s="93"/>
    </row>
    <row r="802" spans="8:9" x14ac:dyDescent="0.25">
      <c r="H802" s="93"/>
      <c r="I802" s="93"/>
    </row>
    <row r="803" spans="8:9" x14ac:dyDescent="0.25">
      <c r="H803" s="93"/>
      <c r="I803" s="93"/>
    </row>
    <row r="804" spans="8:9" x14ac:dyDescent="0.25">
      <c r="H804" s="93"/>
      <c r="I804" s="93"/>
    </row>
    <row r="805" spans="8:9" x14ac:dyDescent="0.25">
      <c r="H805" s="93"/>
      <c r="I805" s="93"/>
    </row>
    <row r="806" spans="8:9" x14ac:dyDescent="0.25">
      <c r="H806" s="93"/>
      <c r="I806" s="93"/>
    </row>
    <row r="807" spans="8:9" x14ac:dyDescent="0.25">
      <c r="H807" s="93"/>
      <c r="I807" s="93"/>
    </row>
    <row r="808" spans="8:9" x14ac:dyDescent="0.25">
      <c r="H808" s="93"/>
      <c r="I808" s="93"/>
    </row>
    <row r="809" spans="8:9" x14ac:dyDescent="0.25">
      <c r="H809" s="93"/>
      <c r="I809" s="93"/>
    </row>
    <row r="810" spans="8:9" x14ac:dyDescent="0.25">
      <c r="H810" s="93"/>
      <c r="I810" s="93"/>
    </row>
    <row r="811" spans="8:9" x14ac:dyDescent="0.25">
      <c r="H811" s="93"/>
      <c r="I811" s="93"/>
    </row>
    <row r="812" spans="8:9" x14ac:dyDescent="0.25">
      <c r="H812" s="93"/>
      <c r="I812" s="93"/>
    </row>
    <row r="813" spans="8:9" x14ac:dyDescent="0.25">
      <c r="H813" s="93"/>
      <c r="I813" s="93"/>
    </row>
    <row r="814" spans="8:9" x14ac:dyDescent="0.25">
      <c r="H814" s="93"/>
      <c r="I814" s="93"/>
    </row>
    <row r="815" spans="8:9" x14ac:dyDescent="0.25">
      <c r="H815" s="93"/>
      <c r="I815" s="93"/>
    </row>
    <row r="816" spans="8:9" x14ac:dyDescent="0.25">
      <c r="H816" s="93"/>
      <c r="I816" s="93"/>
    </row>
    <row r="817" spans="8:9" x14ac:dyDescent="0.25">
      <c r="H817" s="93"/>
      <c r="I817" s="93"/>
    </row>
    <row r="818" spans="8:9" x14ac:dyDescent="0.25">
      <c r="H818" s="93"/>
      <c r="I818" s="93"/>
    </row>
    <row r="819" spans="8:9" x14ac:dyDescent="0.25">
      <c r="H819" s="93"/>
      <c r="I819" s="93"/>
    </row>
    <row r="820" spans="8:9" x14ac:dyDescent="0.25">
      <c r="H820" s="93"/>
      <c r="I820" s="93"/>
    </row>
    <row r="821" spans="8:9" x14ac:dyDescent="0.25">
      <c r="H821" s="93"/>
      <c r="I821" s="93"/>
    </row>
    <row r="822" spans="8:9" x14ac:dyDescent="0.25">
      <c r="H822" s="93"/>
      <c r="I822" s="93"/>
    </row>
    <row r="823" spans="8:9" x14ac:dyDescent="0.25">
      <c r="H823" s="93"/>
      <c r="I823" s="93"/>
    </row>
    <row r="824" spans="8:9" x14ac:dyDescent="0.25">
      <c r="H824" s="93"/>
      <c r="I824" s="93"/>
    </row>
    <row r="825" spans="8:9" x14ac:dyDescent="0.25">
      <c r="H825" s="93"/>
      <c r="I825" s="93"/>
    </row>
    <row r="826" spans="8:9" x14ac:dyDescent="0.25">
      <c r="H826" s="93"/>
      <c r="I826" s="93"/>
    </row>
    <row r="827" spans="8:9" x14ac:dyDescent="0.25">
      <c r="H827" s="93"/>
      <c r="I827" s="93"/>
    </row>
    <row r="828" spans="8:9" x14ac:dyDescent="0.25">
      <c r="H828" s="93"/>
      <c r="I828" s="93"/>
    </row>
    <row r="829" spans="8:9" x14ac:dyDescent="0.25">
      <c r="H829" s="93"/>
      <c r="I829" s="93"/>
    </row>
    <row r="830" spans="8:9" x14ac:dyDescent="0.25">
      <c r="H830" s="93"/>
      <c r="I830" s="93"/>
    </row>
    <row r="831" spans="8:9" x14ac:dyDescent="0.25">
      <c r="H831" s="93"/>
      <c r="I831" s="93"/>
    </row>
    <row r="832" spans="8:9" x14ac:dyDescent="0.25">
      <c r="H832" s="93"/>
      <c r="I832" s="93"/>
    </row>
    <row r="833" spans="8:9" x14ac:dyDescent="0.25">
      <c r="H833" s="93"/>
      <c r="I833" s="93"/>
    </row>
    <row r="834" spans="8:9" x14ac:dyDescent="0.25">
      <c r="H834" s="93"/>
      <c r="I834" s="93"/>
    </row>
    <row r="835" spans="8:9" x14ac:dyDescent="0.25">
      <c r="H835" s="93"/>
      <c r="I835" s="93"/>
    </row>
    <row r="836" spans="8:9" x14ac:dyDescent="0.25">
      <c r="H836" s="93"/>
      <c r="I836" s="93"/>
    </row>
    <row r="837" spans="8:9" x14ac:dyDescent="0.25">
      <c r="H837" s="93"/>
      <c r="I837" s="93"/>
    </row>
    <row r="838" spans="8:9" x14ac:dyDescent="0.25">
      <c r="H838" s="93"/>
      <c r="I838" s="93"/>
    </row>
    <row r="839" spans="8:9" x14ac:dyDescent="0.25">
      <c r="H839" s="93"/>
      <c r="I839" s="93"/>
    </row>
    <row r="840" spans="8:9" x14ac:dyDescent="0.25">
      <c r="H840" s="93"/>
      <c r="I840" s="93"/>
    </row>
    <row r="841" spans="8:9" x14ac:dyDescent="0.25">
      <c r="H841" s="93"/>
      <c r="I841" s="93"/>
    </row>
    <row r="842" spans="8:9" x14ac:dyDescent="0.25">
      <c r="H842" s="93"/>
      <c r="I842" s="93"/>
    </row>
    <row r="843" spans="8:9" x14ac:dyDescent="0.25">
      <c r="H843" s="93"/>
      <c r="I843" s="93"/>
    </row>
    <row r="844" spans="8:9" x14ac:dyDescent="0.25">
      <c r="H844" s="93"/>
      <c r="I844" s="93"/>
    </row>
    <row r="845" spans="8:9" x14ac:dyDescent="0.25">
      <c r="H845" s="93"/>
      <c r="I845" s="93"/>
    </row>
    <row r="846" spans="8:9" x14ac:dyDescent="0.25">
      <c r="H846" s="93"/>
      <c r="I846" s="93"/>
    </row>
    <row r="847" spans="8:9" x14ac:dyDescent="0.25">
      <c r="H847" s="93"/>
      <c r="I847" s="93"/>
    </row>
    <row r="848" spans="8:9" x14ac:dyDescent="0.25">
      <c r="H848" s="93"/>
      <c r="I848" s="93"/>
    </row>
    <row r="849" spans="8:9" x14ac:dyDescent="0.25">
      <c r="H849" s="93"/>
      <c r="I849" s="93"/>
    </row>
    <row r="850" spans="8:9" x14ac:dyDescent="0.25">
      <c r="H850" s="93"/>
      <c r="I850" s="93"/>
    </row>
    <row r="851" spans="8:9" x14ac:dyDescent="0.25">
      <c r="H851" s="93"/>
      <c r="I851" s="93"/>
    </row>
    <row r="852" spans="8:9" x14ac:dyDescent="0.25">
      <c r="H852" s="93"/>
      <c r="I852" s="93"/>
    </row>
    <row r="853" spans="8:9" x14ac:dyDescent="0.25">
      <c r="H853" s="93"/>
      <c r="I853" s="93"/>
    </row>
    <row r="854" spans="8:9" x14ac:dyDescent="0.25">
      <c r="H854" s="93"/>
      <c r="I854" s="93"/>
    </row>
    <row r="855" spans="8:9" x14ac:dyDescent="0.25">
      <c r="H855" s="93"/>
      <c r="I855" s="93"/>
    </row>
    <row r="856" spans="8:9" x14ac:dyDescent="0.25">
      <c r="H856" s="93"/>
      <c r="I856" s="93"/>
    </row>
    <row r="857" spans="8:9" x14ac:dyDescent="0.25">
      <c r="H857" s="93"/>
      <c r="I857" s="93"/>
    </row>
    <row r="858" spans="8:9" x14ac:dyDescent="0.25">
      <c r="H858" s="93"/>
      <c r="I858" s="93"/>
    </row>
    <row r="859" spans="8:9" x14ac:dyDescent="0.25">
      <c r="H859" s="93"/>
      <c r="I859" s="93"/>
    </row>
    <row r="860" spans="8:9" x14ac:dyDescent="0.25">
      <c r="H860" s="93"/>
      <c r="I860" s="93"/>
    </row>
    <row r="861" spans="8:9" x14ac:dyDescent="0.25">
      <c r="H861" s="93"/>
      <c r="I861" s="93"/>
    </row>
    <row r="862" spans="8:9" x14ac:dyDescent="0.25">
      <c r="H862" s="93"/>
      <c r="I862" s="93"/>
    </row>
    <row r="863" spans="8:9" x14ac:dyDescent="0.25">
      <c r="H863" s="93"/>
      <c r="I863" s="93"/>
    </row>
    <row r="864" spans="8:9" x14ac:dyDescent="0.25">
      <c r="H864" s="93"/>
      <c r="I864" s="93"/>
    </row>
    <row r="865" spans="8:9" x14ac:dyDescent="0.25">
      <c r="H865" s="93"/>
      <c r="I865" s="93"/>
    </row>
    <row r="866" spans="8:9" x14ac:dyDescent="0.25">
      <c r="H866" s="93"/>
      <c r="I866" s="93"/>
    </row>
    <row r="867" spans="8:9" x14ac:dyDescent="0.25">
      <c r="H867" s="93"/>
      <c r="I867" s="93"/>
    </row>
    <row r="868" spans="8:9" x14ac:dyDescent="0.25">
      <c r="H868" s="93"/>
      <c r="I868" s="93"/>
    </row>
    <row r="869" spans="8:9" x14ac:dyDescent="0.25">
      <c r="H869" s="93"/>
      <c r="I869" s="93"/>
    </row>
    <row r="870" spans="8:9" x14ac:dyDescent="0.25">
      <c r="H870" s="93"/>
      <c r="I870" s="93"/>
    </row>
    <row r="871" spans="8:9" x14ac:dyDescent="0.25">
      <c r="H871" s="93"/>
      <c r="I871" s="93"/>
    </row>
    <row r="872" spans="8:9" x14ac:dyDescent="0.25">
      <c r="H872" s="93"/>
      <c r="I872" s="93"/>
    </row>
    <row r="873" spans="8:9" x14ac:dyDescent="0.25">
      <c r="H873" s="93"/>
      <c r="I873" s="93"/>
    </row>
    <row r="874" spans="8:9" x14ac:dyDescent="0.25">
      <c r="H874" s="93"/>
      <c r="I874" s="93"/>
    </row>
    <row r="875" spans="8:9" x14ac:dyDescent="0.25">
      <c r="H875" s="93"/>
      <c r="I875" s="93"/>
    </row>
    <row r="876" spans="8:9" x14ac:dyDescent="0.25">
      <c r="H876" s="93"/>
      <c r="I876" s="93"/>
    </row>
    <row r="877" spans="8:9" x14ac:dyDescent="0.25">
      <c r="H877" s="93"/>
      <c r="I877" s="93"/>
    </row>
    <row r="878" spans="8:9" x14ac:dyDescent="0.25">
      <c r="H878" s="93"/>
      <c r="I878" s="93"/>
    </row>
    <row r="879" spans="8:9" x14ac:dyDescent="0.25">
      <c r="H879" s="93"/>
      <c r="I879" s="93"/>
    </row>
    <row r="880" spans="8:9" x14ac:dyDescent="0.25">
      <c r="H880" s="93"/>
      <c r="I880" s="93"/>
    </row>
    <row r="881" spans="8:9" x14ac:dyDescent="0.25">
      <c r="H881" s="93"/>
      <c r="I881" s="93"/>
    </row>
    <row r="882" spans="8:9" x14ac:dyDescent="0.25">
      <c r="H882" s="93"/>
      <c r="I882" s="93"/>
    </row>
    <row r="883" spans="8:9" x14ac:dyDescent="0.25">
      <c r="H883" s="93"/>
      <c r="I883" s="93"/>
    </row>
    <row r="884" spans="8:9" x14ac:dyDescent="0.25">
      <c r="H884" s="93"/>
      <c r="I884" s="93"/>
    </row>
    <row r="885" spans="8:9" x14ac:dyDescent="0.25">
      <c r="H885" s="93"/>
      <c r="I885" s="93"/>
    </row>
    <row r="886" spans="8:9" x14ac:dyDescent="0.25">
      <c r="H886" s="93"/>
      <c r="I886" s="93"/>
    </row>
    <row r="887" spans="8:9" x14ac:dyDescent="0.25">
      <c r="H887" s="93"/>
      <c r="I887" s="93"/>
    </row>
    <row r="888" spans="8:9" x14ac:dyDescent="0.25">
      <c r="H888" s="93"/>
      <c r="I888" s="93"/>
    </row>
    <row r="889" spans="8:9" x14ac:dyDescent="0.25">
      <c r="H889" s="93"/>
      <c r="I889" s="93"/>
    </row>
    <row r="890" spans="8:9" x14ac:dyDescent="0.25">
      <c r="H890" s="93"/>
      <c r="I890" s="93"/>
    </row>
    <row r="891" spans="8:9" x14ac:dyDescent="0.25">
      <c r="H891" s="93"/>
      <c r="I891" s="93"/>
    </row>
    <row r="892" spans="8:9" x14ac:dyDescent="0.25">
      <c r="H892" s="93"/>
      <c r="I892" s="93"/>
    </row>
    <row r="893" spans="8:9" x14ac:dyDescent="0.25">
      <c r="H893" s="93"/>
      <c r="I893" s="93"/>
    </row>
    <row r="894" spans="8:9" x14ac:dyDescent="0.25">
      <c r="H894" s="93"/>
      <c r="I894" s="93"/>
    </row>
    <row r="895" spans="8:9" x14ac:dyDescent="0.25">
      <c r="H895" s="93"/>
      <c r="I895" s="93"/>
    </row>
    <row r="896" spans="8:9" x14ac:dyDescent="0.25">
      <c r="H896" s="93"/>
      <c r="I896" s="93"/>
    </row>
    <row r="897" spans="8:9" x14ac:dyDescent="0.25">
      <c r="H897" s="93"/>
      <c r="I897" s="93"/>
    </row>
    <row r="898" spans="8:9" x14ac:dyDescent="0.25">
      <c r="H898" s="93"/>
      <c r="I898" s="93"/>
    </row>
    <row r="899" spans="8:9" x14ac:dyDescent="0.25">
      <c r="H899" s="93"/>
      <c r="I899" s="93"/>
    </row>
    <row r="900" spans="8:9" x14ac:dyDescent="0.25">
      <c r="H900" s="93"/>
      <c r="I900" s="93"/>
    </row>
    <row r="901" spans="8:9" x14ac:dyDescent="0.25">
      <c r="H901" s="93"/>
      <c r="I901" s="93"/>
    </row>
    <row r="902" spans="8:9" x14ac:dyDescent="0.25">
      <c r="H902" s="93"/>
      <c r="I902" s="93"/>
    </row>
    <row r="903" spans="8:9" x14ac:dyDescent="0.25">
      <c r="H903" s="93"/>
      <c r="I903" s="93"/>
    </row>
    <row r="904" spans="8:9" x14ac:dyDescent="0.25">
      <c r="H904" s="93"/>
      <c r="I904" s="93"/>
    </row>
    <row r="905" spans="8:9" x14ac:dyDescent="0.25">
      <c r="H905" s="93"/>
      <c r="I905" s="93"/>
    </row>
    <row r="906" spans="8:9" x14ac:dyDescent="0.25">
      <c r="H906" s="93"/>
      <c r="I906" s="93"/>
    </row>
    <row r="907" spans="8:9" x14ac:dyDescent="0.25">
      <c r="H907" s="93"/>
      <c r="I907" s="93"/>
    </row>
    <row r="908" spans="8:9" x14ac:dyDescent="0.25">
      <c r="H908" s="93"/>
      <c r="I908" s="93"/>
    </row>
    <row r="909" spans="8:9" x14ac:dyDescent="0.25">
      <c r="H909" s="93"/>
      <c r="I909" s="93"/>
    </row>
    <row r="910" spans="8:9" x14ac:dyDescent="0.25">
      <c r="H910" s="93"/>
      <c r="I910" s="93"/>
    </row>
    <row r="911" spans="8:9" x14ac:dyDescent="0.25">
      <c r="H911" s="93"/>
      <c r="I911" s="93"/>
    </row>
    <row r="912" spans="8:9" x14ac:dyDescent="0.25">
      <c r="H912" s="93"/>
      <c r="I912" s="93"/>
    </row>
    <row r="913" spans="8:9" x14ac:dyDescent="0.25">
      <c r="H913" s="93"/>
      <c r="I913" s="93"/>
    </row>
    <row r="914" spans="8:9" x14ac:dyDescent="0.25">
      <c r="H914" s="93"/>
      <c r="I914" s="93"/>
    </row>
    <row r="915" spans="8:9" x14ac:dyDescent="0.25">
      <c r="H915" s="93"/>
      <c r="I915" s="93"/>
    </row>
    <row r="916" spans="8:9" x14ac:dyDescent="0.25">
      <c r="H916" s="93"/>
      <c r="I916" s="93"/>
    </row>
    <row r="917" spans="8:9" x14ac:dyDescent="0.25">
      <c r="H917" s="93"/>
      <c r="I917" s="93"/>
    </row>
    <row r="918" spans="8:9" x14ac:dyDescent="0.25">
      <c r="H918" s="93"/>
      <c r="I918" s="93"/>
    </row>
    <row r="919" spans="8:9" x14ac:dyDescent="0.25">
      <c r="H919" s="93"/>
      <c r="I919" s="93"/>
    </row>
    <row r="920" spans="8:9" x14ac:dyDescent="0.25">
      <c r="H920" s="93"/>
      <c r="I920" s="93"/>
    </row>
    <row r="921" spans="8:9" x14ac:dyDescent="0.25">
      <c r="H921" s="93"/>
      <c r="I921" s="93"/>
    </row>
    <row r="922" spans="8:9" x14ac:dyDescent="0.25">
      <c r="H922" s="93"/>
      <c r="I922" s="93"/>
    </row>
    <row r="923" spans="8:9" x14ac:dyDescent="0.25">
      <c r="H923" s="93"/>
      <c r="I923" s="93"/>
    </row>
    <row r="924" spans="8:9" x14ac:dyDescent="0.25">
      <c r="H924" s="93"/>
      <c r="I924" s="93"/>
    </row>
    <row r="925" spans="8:9" x14ac:dyDescent="0.25">
      <c r="H925" s="93"/>
      <c r="I925" s="93"/>
    </row>
    <row r="926" spans="8:9" x14ac:dyDescent="0.25">
      <c r="H926" s="93"/>
      <c r="I926" s="93"/>
    </row>
    <row r="927" spans="8:9" x14ac:dyDescent="0.25">
      <c r="H927" s="93"/>
      <c r="I927" s="93"/>
    </row>
    <row r="928" spans="8:9" x14ac:dyDescent="0.25">
      <c r="H928" s="93"/>
      <c r="I928" s="93"/>
    </row>
    <row r="929" spans="8:9" x14ac:dyDescent="0.25">
      <c r="H929" s="93"/>
      <c r="I929" s="93"/>
    </row>
    <row r="930" spans="8:9" x14ac:dyDescent="0.25">
      <c r="H930" s="93"/>
      <c r="I930" s="93"/>
    </row>
    <row r="931" spans="8:9" x14ac:dyDescent="0.25">
      <c r="H931" s="93"/>
      <c r="I931" s="93"/>
    </row>
    <row r="932" spans="8:9" x14ac:dyDescent="0.25">
      <c r="H932" s="93"/>
      <c r="I932" s="93"/>
    </row>
    <row r="933" spans="8:9" x14ac:dyDescent="0.25">
      <c r="H933" s="93"/>
      <c r="I933" s="93"/>
    </row>
    <row r="934" spans="8:9" x14ac:dyDescent="0.25">
      <c r="H934" s="93"/>
      <c r="I934" s="93"/>
    </row>
    <row r="935" spans="8:9" x14ac:dyDescent="0.25">
      <c r="H935" s="93"/>
      <c r="I935" s="93"/>
    </row>
    <row r="936" spans="8:9" x14ac:dyDescent="0.25">
      <c r="H936" s="93"/>
      <c r="I936" s="93"/>
    </row>
    <row r="937" spans="8:9" x14ac:dyDescent="0.25">
      <c r="H937" s="93"/>
      <c r="I937" s="93"/>
    </row>
    <row r="938" spans="8:9" x14ac:dyDescent="0.25">
      <c r="H938" s="93"/>
      <c r="I938" s="93"/>
    </row>
    <row r="939" spans="8:9" x14ac:dyDescent="0.25">
      <c r="H939" s="93"/>
      <c r="I939" s="93"/>
    </row>
    <row r="940" spans="8:9" x14ac:dyDescent="0.25">
      <c r="H940" s="93"/>
      <c r="I940" s="93"/>
    </row>
    <row r="941" spans="8:9" x14ac:dyDescent="0.25">
      <c r="H941" s="93"/>
      <c r="I941" s="93"/>
    </row>
    <row r="942" spans="8:9" x14ac:dyDescent="0.25">
      <c r="H942" s="93"/>
      <c r="I942" s="93"/>
    </row>
    <row r="943" spans="8:9" x14ac:dyDescent="0.25">
      <c r="H943" s="93"/>
      <c r="I943" s="93"/>
    </row>
    <row r="944" spans="8:9" x14ac:dyDescent="0.25">
      <c r="H944" s="93"/>
      <c r="I944" s="93"/>
    </row>
    <row r="945" spans="8:9" x14ac:dyDescent="0.25">
      <c r="H945" s="93"/>
      <c r="I945" s="93"/>
    </row>
    <row r="946" spans="8:9" x14ac:dyDescent="0.25">
      <c r="H946" s="93"/>
      <c r="I946" s="93"/>
    </row>
    <row r="947" spans="8:9" x14ac:dyDescent="0.25">
      <c r="H947" s="93"/>
      <c r="I947" s="93"/>
    </row>
    <row r="948" spans="8:9" x14ac:dyDescent="0.25">
      <c r="H948" s="93"/>
      <c r="I948" s="93"/>
    </row>
    <row r="949" spans="8:9" x14ac:dyDescent="0.25">
      <c r="H949" s="93"/>
      <c r="I949" s="93"/>
    </row>
    <row r="950" spans="8:9" x14ac:dyDescent="0.25">
      <c r="H950" s="93"/>
      <c r="I950" s="93"/>
    </row>
    <row r="951" spans="8:9" x14ac:dyDescent="0.25">
      <c r="H951" s="93"/>
      <c r="I951" s="93"/>
    </row>
    <row r="952" spans="8:9" x14ac:dyDescent="0.25">
      <c r="H952" s="93"/>
      <c r="I952" s="93"/>
    </row>
    <row r="953" spans="8:9" x14ac:dyDescent="0.25">
      <c r="H953" s="93"/>
      <c r="I953" s="93"/>
    </row>
    <row r="954" spans="8:9" x14ac:dyDescent="0.25">
      <c r="H954" s="93"/>
      <c r="I954" s="93"/>
    </row>
    <row r="955" spans="8:9" x14ac:dyDescent="0.25">
      <c r="H955" s="93"/>
      <c r="I955" s="93"/>
    </row>
    <row r="956" spans="8:9" x14ac:dyDescent="0.25">
      <c r="H956" s="93"/>
      <c r="I956" s="93"/>
    </row>
    <row r="957" spans="8:9" x14ac:dyDescent="0.25">
      <c r="H957" s="93"/>
      <c r="I957" s="93"/>
    </row>
    <row r="958" spans="8:9" x14ac:dyDescent="0.25">
      <c r="H958" s="93"/>
      <c r="I958" s="93"/>
    </row>
    <row r="959" spans="8:9" x14ac:dyDescent="0.25">
      <c r="H959" s="93"/>
      <c r="I959" s="93"/>
    </row>
    <row r="960" spans="8:9" x14ac:dyDescent="0.25">
      <c r="H960" s="93"/>
      <c r="I960" s="93"/>
    </row>
    <row r="961" spans="8:9" x14ac:dyDescent="0.25">
      <c r="H961" s="93"/>
      <c r="I961" s="93"/>
    </row>
    <row r="962" spans="8:9" x14ac:dyDescent="0.25">
      <c r="H962" s="93"/>
      <c r="I962" s="93"/>
    </row>
    <row r="963" spans="8:9" x14ac:dyDescent="0.25">
      <c r="H963" s="93"/>
      <c r="I963" s="93"/>
    </row>
    <row r="964" spans="8:9" x14ac:dyDescent="0.25">
      <c r="H964" s="93"/>
      <c r="I964" s="93"/>
    </row>
    <row r="965" spans="8:9" x14ac:dyDescent="0.25">
      <c r="H965" s="93"/>
      <c r="I965" s="93"/>
    </row>
    <row r="966" spans="8:9" x14ac:dyDescent="0.25">
      <c r="H966" s="93"/>
      <c r="I966" s="93"/>
    </row>
    <row r="967" spans="8:9" x14ac:dyDescent="0.25">
      <c r="H967" s="93"/>
      <c r="I967" s="93"/>
    </row>
    <row r="968" spans="8:9" x14ac:dyDescent="0.25">
      <c r="H968" s="93"/>
      <c r="I968" s="93"/>
    </row>
    <row r="969" spans="8:9" x14ac:dyDescent="0.25">
      <c r="H969" s="93"/>
      <c r="I969" s="93"/>
    </row>
    <row r="970" spans="8:9" x14ac:dyDescent="0.25">
      <c r="H970" s="93"/>
      <c r="I970" s="93"/>
    </row>
    <row r="971" spans="8:9" x14ac:dyDescent="0.25">
      <c r="H971" s="93"/>
      <c r="I971" s="93"/>
    </row>
    <row r="972" spans="8:9" x14ac:dyDescent="0.25">
      <c r="H972" s="93"/>
      <c r="I972" s="93"/>
    </row>
    <row r="973" spans="8:9" x14ac:dyDescent="0.25">
      <c r="H973" s="93"/>
      <c r="I973" s="93"/>
    </row>
    <row r="974" spans="8:9" x14ac:dyDescent="0.25">
      <c r="H974" s="93"/>
      <c r="I974" s="93"/>
    </row>
    <row r="975" spans="8:9" x14ac:dyDescent="0.25">
      <c r="H975" s="93"/>
      <c r="I975" s="93"/>
    </row>
    <row r="976" spans="8:9" x14ac:dyDescent="0.25">
      <c r="H976" s="93"/>
      <c r="I976" s="93"/>
    </row>
    <row r="977" spans="8:9" x14ac:dyDescent="0.25">
      <c r="H977" s="93"/>
      <c r="I977" s="93"/>
    </row>
    <row r="978" spans="8:9" x14ac:dyDescent="0.25">
      <c r="H978" s="93"/>
      <c r="I978" s="93"/>
    </row>
    <row r="979" spans="8:9" x14ac:dyDescent="0.25">
      <c r="H979" s="93"/>
      <c r="I979" s="93"/>
    </row>
    <row r="980" spans="8:9" x14ac:dyDescent="0.25">
      <c r="H980" s="93"/>
      <c r="I980" s="93"/>
    </row>
    <row r="981" spans="8:9" x14ac:dyDescent="0.25">
      <c r="H981" s="93"/>
      <c r="I981" s="93"/>
    </row>
    <row r="982" spans="8:9" x14ac:dyDescent="0.25">
      <c r="H982" s="93"/>
      <c r="I982" s="93"/>
    </row>
    <row r="983" spans="8:9" x14ac:dyDescent="0.25">
      <c r="H983" s="93"/>
      <c r="I983" s="93"/>
    </row>
    <row r="984" spans="8:9" x14ac:dyDescent="0.25">
      <c r="H984" s="93"/>
      <c r="I984" s="93"/>
    </row>
    <row r="985" spans="8:9" x14ac:dyDescent="0.25">
      <c r="H985" s="93"/>
      <c r="I985" s="93"/>
    </row>
    <row r="986" spans="8:9" x14ac:dyDescent="0.25">
      <c r="H986" s="93"/>
      <c r="I986" s="93"/>
    </row>
    <row r="987" spans="8:9" x14ac:dyDescent="0.25">
      <c r="H987" s="93"/>
      <c r="I987" s="93"/>
    </row>
    <row r="988" spans="8:9" x14ac:dyDescent="0.25">
      <c r="H988" s="93"/>
      <c r="I988" s="93"/>
    </row>
    <row r="989" spans="8:9" x14ac:dyDescent="0.25">
      <c r="H989" s="93"/>
      <c r="I989" s="93"/>
    </row>
    <row r="990" spans="8:9" x14ac:dyDescent="0.25">
      <c r="H990" s="93"/>
      <c r="I990" s="93"/>
    </row>
    <row r="991" spans="8:9" x14ac:dyDescent="0.25">
      <c r="H991" s="93"/>
      <c r="I991" s="93"/>
    </row>
    <row r="992" spans="8:9" x14ac:dyDescent="0.25">
      <c r="H992" s="93"/>
      <c r="I992" s="93"/>
    </row>
    <row r="993" spans="8:9" x14ac:dyDescent="0.25">
      <c r="H993" s="93"/>
      <c r="I993" s="93"/>
    </row>
    <row r="994" spans="8:9" x14ac:dyDescent="0.25">
      <c r="H994" s="93"/>
      <c r="I994" s="93"/>
    </row>
    <row r="995" spans="8:9" x14ac:dyDescent="0.25">
      <c r="H995" s="93"/>
      <c r="I995" s="93"/>
    </row>
    <row r="996" spans="8:9" x14ac:dyDescent="0.25">
      <c r="H996" s="93"/>
      <c r="I996" s="93"/>
    </row>
    <row r="997" spans="8:9" x14ac:dyDescent="0.25">
      <c r="H997" s="93"/>
      <c r="I997" s="93"/>
    </row>
    <row r="998" spans="8:9" x14ac:dyDescent="0.25">
      <c r="H998" s="93"/>
      <c r="I998" s="93"/>
    </row>
    <row r="999" spans="8:9" x14ac:dyDescent="0.25">
      <c r="H999" s="93"/>
      <c r="I999" s="93"/>
    </row>
    <row r="1000" spans="8:9" x14ac:dyDescent="0.25">
      <c r="H1000" s="93"/>
      <c r="I1000" s="93"/>
    </row>
    <row r="1001" spans="8:9" x14ac:dyDescent="0.25">
      <c r="H1001" s="93"/>
      <c r="I1001" s="93"/>
    </row>
    <row r="1002" spans="8:9" x14ac:dyDescent="0.25">
      <c r="H1002" s="93"/>
      <c r="I1002" s="93"/>
    </row>
    <row r="1003" spans="8:9" x14ac:dyDescent="0.25">
      <c r="H1003" s="93"/>
      <c r="I1003" s="93"/>
    </row>
    <row r="1004" spans="8:9" x14ac:dyDescent="0.25">
      <c r="H1004" s="93"/>
      <c r="I1004" s="93"/>
    </row>
    <row r="1005" spans="8:9" x14ac:dyDescent="0.25">
      <c r="H1005" s="93"/>
      <c r="I1005" s="93"/>
    </row>
    <row r="1006" spans="8:9" x14ac:dyDescent="0.25">
      <c r="H1006" s="93"/>
      <c r="I1006" s="93"/>
    </row>
    <row r="1007" spans="8:9" x14ac:dyDescent="0.25">
      <c r="H1007" s="93"/>
      <c r="I1007" s="93"/>
    </row>
    <row r="1008" spans="8:9" x14ac:dyDescent="0.25">
      <c r="H1008" s="93"/>
      <c r="I1008" s="93"/>
    </row>
    <row r="1009" spans="8:9" x14ac:dyDescent="0.25">
      <c r="H1009" s="93"/>
      <c r="I1009" s="93"/>
    </row>
    <row r="1010" spans="8:9" x14ac:dyDescent="0.25">
      <c r="H1010" s="93"/>
      <c r="I1010" s="93"/>
    </row>
    <row r="1011" spans="8:9" x14ac:dyDescent="0.25">
      <c r="H1011" s="93"/>
      <c r="I1011" s="93"/>
    </row>
    <row r="1012" spans="8:9" x14ac:dyDescent="0.25">
      <c r="H1012" s="93"/>
      <c r="I1012" s="93"/>
    </row>
    <row r="1013" spans="8:9" x14ac:dyDescent="0.25">
      <c r="H1013" s="93"/>
      <c r="I1013" s="93"/>
    </row>
    <row r="1014" spans="8:9" x14ac:dyDescent="0.25">
      <c r="H1014" s="93"/>
      <c r="I1014" s="93"/>
    </row>
    <row r="1015" spans="8:9" x14ac:dyDescent="0.25">
      <c r="H1015" s="93"/>
      <c r="I1015" s="93"/>
    </row>
    <row r="1016" spans="8:9" x14ac:dyDescent="0.25">
      <c r="H1016" s="93"/>
      <c r="I1016" s="93"/>
    </row>
    <row r="1017" spans="8:9" x14ac:dyDescent="0.25">
      <c r="H1017" s="93"/>
      <c r="I1017" s="93"/>
    </row>
    <row r="1018" spans="8:9" x14ac:dyDescent="0.25">
      <c r="H1018" s="93"/>
      <c r="I1018" s="93"/>
    </row>
    <row r="1019" spans="8:9" x14ac:dyDescent="0.25">
      <c r="H1019" s="93"/>
      <c r="I1019" s="93"/>
    </row>
    <row r="1020" spans="8:9" x14ac:dyDescent="0.25">
      <c r="H1020" s="93"/>
      <c r="I1020" s="93"/>
    </row>
    <row r="1021" spans="8:9" x14ac:dyDescent="0.25">
      <c r="H1021" s="93"/>
      <c r="I1021" s="93"/>
    </row>
    <row r="1022" spans="8:9" x14ac:dyDescent="0.25">
      <c r="H1022" s="93"/>
      <c r="I1022" s="93"/>
    </row>
    <row r="1023" spans="8:9" x14ac:dyDescent="0.25">
      <c r="H1023" s="93"/>
      <c r="I1023" s="93"/>
    </row>
    <row r="1024" spans="8:9" x14ac:dyDescent="0.25">
      <c r="H1024" s="93"/>
      <c r="I1024" s="93"/>
    </row>
    <row r="1025" spans="8:9" x14ac:dyDescent="0.25">
      <c r="H1025" s="93"/>
      <c r="I1025" s="93"/>
    </row>
    <row r="1026" spans="8:9" x14ac:dyDescent="0.25">
      <c r="H1026" s="93"/>
      <c r="I1026" s="93"/>
    </row>
    <row r="1027" spans="8:9" x14ac:dyDescent="0.25">
      <c r="H1027" s="93"/>
      <c r="I1027" s="93"/>
    </row>
    <row r="1028" spans="8:9" x14ac:dyDescent="0.25">
      <c r="H1028" s="93"/>
      <c r="I1028" s="93"/>
    </row>
    <row r="1029" spans="8:9" x14ac:dyDescent="0.25">
      <c r="H1029" s="93"/>
      <c r="I1029" s="93"/>
    </row>
    <row r="1030" spans="8:9" x14ac:dyDescent="0.25">
      <c r="H1030" s="93"/>
      <c r="I1030" s="93"/>
    </row>
    <row r="1031" spans="8:9" x14ac:dyDescent="0.25">
      <c r="H1031" s="93"/>
      <c r="I1031" s="93"/>
    </row>
    <row r="1032" spans="8:9" x14ac:dyDescent="0.25">
      <c r="H1032" s="93"/>
      <c r="I1032" s="93"/>
    </row>
    <row r="1033" spans="8:9" x14ac:dyDescent="0.25">
      <c r="H1033" s="93"/>
      <c r="I1033" s="93"/>
    </row>
    <row r="1034" spans="8:9" x14ac:dyDescent="0.25">
      <c r="H1034" s="93"/>
      <c r="I1034" s="93"/>
    </row>
    <row r="1035" spans="8:9" x14ac:dyDescent="0.25">
      <c r="H1035" s="93"/>
      <c r="I1035" s="93"/>
    </row>
    <row r="1036" spans="8:9" x14ac:dyDescent="0.25">
      <c r="H1036" s="93"/>
      <c r="I1036" s="93"/>
    </row>
    <row r="1037" spans="8:9" x14ac:dyDescent="0.25">
      <c r="H1037" s="93"/>
      <c r="I1037" s="93"/>
    </row>
    <row r="1038" spans="8:9" x14ac:dyDescent="0.25">
      <c r="H1038" s="93"/>
      <c r="I1038" s="93"/>
    </row>
    <row r="1039" spans="8:9" x14ac:dyDescent="0.25">
      <c r="H1039" s="93"/>
      <c r="I1039" s="93"/>
    </row>
    <row r="1040" spans="8:9" x14ac:dyDescent="0.25">
      <c r="H1040" s="93"/>
      <c r="I1040" s="93"/>
    </row>
    <row r="1041" spans="8:9" x14ac:dyDescent="0.25">
      <c r="H1041" s="93"/>
      <c r="I1041" s="93"/>
    </row>
    <row r="1042" spans="8:9" x14ac:dyDescent="0.25">
      <c r="H1042" s="93"/>
      <c r="I1042" s="93"/>
    </row>
    <row r="1043" spans="8:9" x14ac:dyDescent="0.25">
      <c r="H1043" s="93"/>
      <c r="I1043" s="93"/>
    </row>
    <row r="1044" spans="8:9" x14ac:dyDescent="0.25">
      <c r="H1044" s="93"/>
      <c r="I1044" s="93"/>
    </row>
    <row r="1045" spans="8:9" x14ac:dyDescent="0.25">
      <c r="H1045" s="93"/>
      <c r="I1045" s="93"/>
    </row>
    <row r="1046" spans="8:9" x14ac:dyDescent="0.25">
      <c r="H1046" s="93"/>
      <c r="I1046" s="93"/>
    </row>
    <row r="1047" spans="8:9" x14ac:dyDescent="0.25">
      <c r="H1047" s="93"/>
      <c r="I1047" s="93"/>
    </row>
    <row r="1048" spans="8:9" x14ac:dyDescent="0.25">
      <c r="H1048" s="93"/>
      <c r="I1048" s="93"/>
    </row>
    <row r="1049" spans="8:9" x14ac:dyDescent="0.25">
      <c r="H1049" s="93"/>
      <c r="I1049" s="93"/>
    </row>
    <row r="1050" spans="8:9" x14ac:dyDescent="0.25">
      <c r="H1050" s="93"/>
      <c r="I1050" s="93"/>
    </row>
    <row r="1051" spans="8:9" x14ac:dyDescent="0.25">
      <c r="H1051" s="93"/>
      <c r="I1051" s="93"/>
    </row>
    <row r="1052" spans="8:9" x14ac:dyDescent="0.25">
      <c r="H1052" s="93"/>
      <c r="I1052" s="93"/>
    </row>
    <row r="1053" spans="8:9" x14ac:dyDescent="0.25">
      <c r="H1053" s="93"/>
      <c r="I1053" s="93"/>
    </row>
    <row r="1054" spans="8:9" x14ac:dyDescent="0.25">
      <c r="H1054" s="93"/>
      <c r="I1054" s="93"/>
    </row>
    <row r="1055" spans="8:9" x14ac:dyDescent="0.25">
      <c r="H1055" s="93"/>
      <c r="I1055" s="93"/>
    </row>
    <row r="1056" spans="8:9" x14ac:dyDescent="0.25">
      <c r="H1056" s="93"/>
      <c r="I1056" s="93"/>
    </row>
    <row r="1057" spans="8:9" x14ac:dyDescent="0.25">
      <c r="H1057" s="93"/>
      <c r="I1057" s="93"/>
    </row>
    <row r="1058" spans="8:9" x14ac:dyDescent="0.25">
      <c r="H1058" s="93"/>
      <c r="I1058" s="93"/>
    </row>
    <row r="1059" spans="8:9" x14ac:dyDescent="0.25">
      <c r="H1059" s="93"/>
      <c r="I1059" s="93"/>
    </row>
    <row r="1060" spans="8:9" x14ac:dyDescent="0.25">
      <c r="H1060" s="93"/>
      <c r="I1060" s="93"/>
    </row>
    <row r="1061" spans="8:9" x14ac:dyDescent="0.25">
      <c r="H1061" s="93"/>
      <c r="I1061" s="93"/>
    </row>
    <row r="1062" spans="8:9" x14ac:dyDescent="0.25">
      <c r="H1062" s="93"/>
      <c r="I1062" s="93"/>
    </row>
    <row r="1063" spans="8:9" x14ac:dyDescent="0.25">
      <c r="H1063" s="93"/>
      <c r="I1063" s="93"/>
    </row>
    <row r="1064" spans="8:9" x14ac:dyDescent="0.25">
      <c r="H1064" s="93"/>
      <c r="I1064" s="93"/>
    </row>
    <row r="1065" spans="8:9" x14ac:dyDescent="0.25">
      <c r="H1065" s="93"/>
      <c r="I1065" s="93"/>
    </row>
    <row r="1066" spans="8:9" x14ac:dyDescent="0.25">
      <c r="H1066" s="93"/>
      <c r="I1066" s="93"/>
    </row>
    <row r="1067" spans="8:9" x14ac:dyDescent="0.25">
      <c r="H1067" s="93"/>
      <c r="I1067" s="93"/>
    </row>
    <row r="1068" spans="8:9" x14ac:dyDescent="0.25">
      <c r="H1068" s="93"/>
      <c r="I1068" s="93"/>
    </row>
    <row r="1069" spans="8:9" x14ac:dyDescent="0.25">
      <c r="H1069" s="93"/>
      <c r="I1069" s="93"/>
    </row>
    <row r="1070" spans="8:9" x14ac:dyDescent="0.25">
      <c r="H1070" s="93"/>
      <c r="I1070" s="93"/>
    </row>
    <row r="1071" spans="8:9" x14ac:dyDescent="0.25">
      <c r="H1071" s="93"/>
      <c r="I1071" s="93"/>
    </row>
    <row r="1072" spans="8:9" x14ac:dyDescent="0.25">
      <c r="H1072" s="93"/>
      <c r="I1072" s="93"/>
    </row>
    <row r="1073" spans="8:9" x14ac:dyDescent="0.25">
      <c r="H1073" s="93"/>
      <c r="I1073" s="93"/>
    </row>
    <row r="1074" spans="8:9" x14ac:dyDescent="0.25">
      <c r="H1074" s="93"/>
      <c r="I1074" s="93"/>
    </row>
    <row r="1075" spans="8:9" x14ac:dyDescent="0.25">
      <c r="H1075" s="93"/>
      <c r="I1075" s="93"/>
    </row>
    <row r="1076" spans="8:9" x14ac:dyDescent="0.25">
      <c r="H1076" s="93"/>
      <c r="I1076" s="93"/>
    </row>
    <row r="1077" spans="8:9" x14ac:dyDescent="0.25">
      <c r="H1077" s="93"/>
      <c r="I1077" s="93"/>
    </row>
    <row r="1078" spans="8:9" x14ac:dyDescent="0.25">
      <c r="H1078" s="93"/>
      <c r="I1078" s="93"/>
    </row>
    <row r="1079" spans="8:9" x14ac:dyDescent="0.25">
      <c r="H1079" s="93"/>
      <c r="I1079" s="93"/>
    </row>
    <row r="1080" spans="8:9" x14ac:dyDescent="0.25">
      <c r="H1080" s="93"/>
      <c r="I1080" s="93"/>
    </row>
    <row r="1081" spans="8:9" x14ac:dyDescent="0.25">
      <c r="H1081" s="93"/>
      <c r="I1081" s="93"/>
    </row>
    <row r="1082" spans="8:9" x14ac:dyDescent="0.25">
      <c r="H1082" s="93"/>
      <c r="I1082" s="93"/>
    </row>
    <row r="1083" spans="8:9" x14ac:dyDescent="0.25">
      <c r="H1083" s="93"/>
      <c r="I1083" s="93"/>
    </row>
    <row r="1084" spans="8:9" x14ac:dyDescent="0.25">
      <c r="H1084" s="93"/>
      <c r="I1084" s="93"/>
    </row>
    <row r="1085" spans="8:9" x14ac:dyDescent="0.25">
      <c r="H1085" s="93"/>
      <c r="I1085" s="93"/>
    </row>
    <row r="1086" spans="8:9" x14ac:dyDescent="0.25">
      <c r="H1086" s="93"/>
      <c r="I1086" s="93"/>
    </row>
    <row r="1087" spans="8:9" x14ac:dyDescent="0.25">
      <c r="H1087" s="93"/>
      <c r="I1087" s="93"/>
    </row>
    <row r="1088" spans="8:9" x14ac:dyDescent="0.25">
      <c r="H1088" s="93"/>
      <c r="I1088" s="93"/>
    </row>
    <row r="1089" spans="8:9" x14ac:dyDescent="0.25">
      <c r="H1089" s="93"/>
      <c r="I1089" s="93"/>
    </row>
    <row r="1090" spans="8:9" x14ac:dyDescent="0.25">
      <c r="H1090" s="93"/>
      <c r="I1090" s="93"/>
    </row>
    <row r="1091" spans="8:9" x14ac:dyDescent="0.25">
      <c r="H1091" s="93"/>
      <c r="I1091" s="93"/>
    </row>
    <row r="1092" spans="8:9" x14ac:dyDescent="0.25">
      <c r="H1092" s="93"/>
      <c r="I1092" s="93"/>
    </row>
    <row r="1093" spans="8:9" x14ac:dyDescent="0.25">
      <c r="H1093" s="93"/>
      <c r="I1093" s="93"/>
    </row>
    <row r="1094" spans="8:9" x14ac:dyDescent="0.25">
      <c r="H1094" s="93"/>
      <c r="I1094" s="93"/>
    </row>
    <row r="1095" spans="8:9" x14ac:dyDescent="0.25">
      <c r="H1095" s="93"/>
      <c r="I1095" s="93"/>
    </row>
    <row r="1096" spans="8:9" x14ac:dyDescent="0.25">
      <c r="H1096" s="93"/>
      <c r="I1096" s="93"/>
    </row>
    <row r="1097" spans="8:9" x14ac:dyDescent="0.25">
      <c r="H1097" s="93"/>
      <c r="I1097" s="93"/>
    </row>
    <row r="1098" spans="8:9" x14ac:dyDescent="0.25">
      <c r="H1098" s="93"/>
      <c r="I1098" s="93"/>
    </row>
    <row r="1099" spans="8:9" x14ac:dyDescent="0.25">
      <c r="H1099" s="93"/>
      <c r="I1099" s="93"/>
    </row>
    <row r="1100" spans="8:9" x14ac:dyDescent="0.25">
      <c r="H1100" s="93"/>
      <c r="I1100" s="93"/>
    </row>
    <row r="1101" spans="8:9" x14ac:dyDescent="0.25">
      <c r="H1101" s="93"/>
      <c r="I1101" s="93"/>
    </row>
    <row r="1102" spans="8:9" x14ac:dyDescent="0.25">
      <c r="H1102" s="93"/>
      <c r="I1102" s="93"/>
    </row>
    <row r="1103" spans="8:9" x14ac:dyDescent="0.25">
      <c r="H1103" s="93"/>
      <c r="I1103" s="93"/>
    </row>
    <row r="1104" spans="8:9" x14ac:dyDescent="0.25">
      <c r="H1104" s="93"/>
      <c r="I1104" s="93"/>
    </row>
    <row r="1105" spans="8:9" x14ac:dyDescent="0.25">
      <c r="H1105" s="93"/>
      <c r="I1105" s="93"/>
    </row>
    <row r="1106" spans="8:9" x14ac:dyDescent="0.25">
      <c r="H1106" s="93"/>
      <c r="I1106" s="93"/>
    </row>
    <row r="1107" spans="8:9" x14ac:dyDescent="0.25">
      <c r="H1107" s="93"/>
      <c r="I1107" s="93"/>
    </row>
    <row r="1108" spans="8:9" x14ac:dyDescent="0.25">
      <c r="H1108" s="93"/>
      <c r="I1108" s="93"/>
    </row>
    <row r="1109" spans="8:9" x14ac:dyDescent="0.25">
      <c r="H1109" s="93"/>
      <c r="I1109" s="93"/>
    </row>
    <row r="1110" spans="8:9" x14ac:dyDescent="0.25">
      <c r="H1110" s="93"/>
      <c r="I1110" s="93"/>
    </row>
    <row r="1111" spans="8:9" x14ac:dyDescent="0.25">
      <c r="H1111" s="93"/>
      <c r="I1111" s="93"/>
    </row>
    <row r="1112" spans="8:9" x14ac:dyDescent="0.25">
      <c r="H1112" s="93"/>
      <c r="I1112" s="93"/>
    </row>
    <row r="1113" spans="8:9" x14ac:dyDescent="0.25">
      <c r="H1113" s="93"/>
      <c r="I1113" s="93"/>
    </row>
    <row r="1114" spans="8:9" x14ac:dyDescent="0.25">
      <c r="H1114" s="93"/>
      <c r="I1114" s="93"/>
    </row>
    <row r="1115" spans="8:9" x14ac:dyDescent="0.25">
      <c r="H1115" s="93"/>
      <c r="I1115" s="93"/>
    </row>
    <row r="1116" spans="8:9" x14ac:dyDescent="0.25">
      <c r="H1116" s="93"/>
      <c r="I1116" s="93"/>
    </row>
    <row r="1117" spans="8:9" x14ac:dyDescent="0.25">
      <c r="H1117" s="93"/>
      <c r="I1117" s="93"/>
    </row>
    <row r="1118" spans="8:9" x14ac:dyDescent="0.25">
      <c r="H1118" s="93"/>
      <c r="I1118" s="93"/>
    </row>
    <row r="1119" spans="8:9" x14ac:dyDescent="0.25">
      <c r="H1119" s="93"/>
      <c r="I1119" s="93"/>
    </row>
    <row r="1120" spans="8:9" x14ac:dyDescent="0.25">
      <c r="H1120" s="93"/>
      <c r="I1120" s="93"/>
    </row>
    <row r="1121" spans="8:9" x14ac:dyDescent="0.25">
      <c r="H1121" s="93"/>
      <c r="I1121" s="93"/>
    </row>
    <row r="1122" spans="8:9" x14ac:dyDescent="0.25">
      <c r="H1122" s="93"/>
      <c r="I1122" s="93"/>
    </row>
    <row r="1123" spans="8:9" x14ac:dyDescent="0.25">
      <c r="H1123" s="93"/>
      <c r="I1123" s="93"/>
    </row>
    <row r="1124" spans="8:9" x14ac:dyDescent="0.25">
      <c r="H1124" s="93"/>
      <c r="I1124" s="93"/>
    </row>
    <row r="1125" spans="8:9" x14ac:dyDescent="0.25">
      <c r="H1125" s="93"/>
      <c r="I1125" s="93"/>
    </row>
    <row r="1126" spans="8:9" x14ac:dyDescent="0.25">
      <c r="H1126" s="93"/>
      <c r="I1126" s="93"/>
    </row>
    <row r="1127" spans="8:9" x14ac:dyDescent="0.25">
      <c r="H1127" s="93"/>
      <c r="I1127" s="93"/>
    </row>
    <row r="1128" spans="8:9" x14ac:dyDescent="0.25">
      <c r="H1128" s="93"/>
      <c r="I1128" s="93"/>
    </row>
    <row r="1129" spans="8:9" x14ac:dyDescent="0.25">
      <c r="H1129" s="93"/>
      <c r="I1129" s="93"/>
    </row>
    <row r="1130" spans="8:9" x14ac:dyDescent="0.25">
      <c r="H1130" s="93"/>
      <c r="I1130" s="93"/>
    </row>
    <row r="1131" spans="8:9" x14ac:dyDescent="0.25">
      <c r="H1131" s="93"/>
      <c r="I1131" s="93"/>
    </row>
    <row r="1132" spans="8:9" x14ac:dyDescent="0.25">
      <c r="H1132" s="93"/>
      <c r="I1132" s="93"/>
    </row>
    <row r="1133" spans="8:9" x14ac:dyDescent="0.25">
      <c r="H1133" s="93"/>
      <c r="I1133" s="93"/>
    </row>
    <row r="1134" spans="8:9" x14ac:dyDescent="0.25">
      <c r="H1134" s="93"/>
      <c r="I1134" s="93"/>
    </row>
    <row r="1135" spans="8:9" x14ac:dyDescent="0.25">
      <c r="H1135" s="93"/>
      <c r="I1135" s="93"/>
    </row>
    <row r="1136" spans="8:9" x14ac:dyDescent="0.25">
      <c r="H1136" s="93"/>
      <c r="I1136" s="93"/>
    </row>
    <row r="1137" spans="8:9" x14ac:dyDescent="0.25">
      <c r="H1137" s="93"/>
      <c r="I1137" s="93"/>
    </row>
    <row r="1138" spans="8:9" x14ac:dyDescent="0.25">
      <c r="H1138" s="93"/>
      <c r="I1138" s="93"/>
    </row>
    <row r="1139" spans="8:9" x14ac:dyDescent="0.25">
      <c r="H1139" s="93"/>
      <c r="I1139" s="93"/>
    </row>
    <row r="1140" spans="8:9" x14ac:dyDescent="0.25">
      <c r="H1140" s="93"/>
      <c r="I1140" s="93"/>
    </row>
    <row r="1141" spans="8:9" x14ac:dyDescent="0.25">
      <c r="H1141" s="93"/>
      <c r="I1141" s="93"/>
    </row>
    <row r="1142" spans="8:9" x14ac:dyDescent="0.25">
      <c r="H1142" s="93"/>
      <c r="I1142" s="93"/>
    </row>
    <row r="1143" spans="8:9" x14ac:dyDescent="0.25">
      <c r="H1143" s="93"/>
      <c r="I1143" s="93"/>
    </row>
    <row r="1144" spans="8:9" x14ac:dyDescent="0.25">
      <c r="H1144" s="93"/>
      <c r="I1144" s="93"/>
    </row>
    <row r="1145" spans="8:9" x14ac:dyDescent="0.25">
      <c r="H1145" s="93"/>
      <c r="I1145" s="93"/>
    </row>
    <row r="1146" spans="8:9" x14ac:dyDescent="0.25">
      <c r="H1146" s="93"/>
      <c r="I1146" s="93"/>
    </row>
    <row r="1147" spans="8:9" x14ac:dyDescent="0.25">
      <c r="H1147" s="93"/>
      <c r="I1147" s="93"/>
    </row>
    <row r="1148" spans="8:9" x14ac:dyDescent="0.25">
      <c r="H1148" s="93"/>
      <c r="I1148" s="93"/>
    </row>
    <row r="1149" spans="8:9" x14ac:dyDescent="0.25">
      <c r="H1149" s="93"/>
      <c r="I1149" s="93"/>
    </row>
    <row r="1150" spans="8:9" x14ac:dyDescent="0.25">
      <c r="H1150" s="93"/>
      <c r="I1150" s="93"/>
    </row>
    <row r="1151" spans="8:9" x14ac:dyDescent="0.25">
      <c r="H1151" s="93"/>
      <c r="I1151" s="93"/>
    </row>
    <row r="1152" spans="8:9" x14ac:dyDescent="0.25">
      <c r="H1152" s="93"/>
      <c r="I1152" s="93"/>
    </row>
    <row r="1153" spans="8:9" x14ac:dyDescent="0.25">
      <c r="H1153" s="93"/>
      <c r="I1153" s="93"/>
    </row>
    <row r="1154" spans="8:9" x14ac:dyDescent="0.25">
      <c r="H1154" s="93"/>
      <c r="I1154" s="93"/>
    </row>
    <row r="1155" spans="8:9" x14ac:dyDescent="0.25">
      <c r="H1155" s="93"/>
      <c r="I1155" s="93"/>
    </row>
    <row r="1156" spans="8:9" x14ac:dyDescent="0.25">
      <c r="H1156" s="93"/>
      <c r="I1156" s="93"/>
    </row>
    <row r="1157" spans="8:9" x14ac:dyDescent="0.25">
      <c r="H1157" s="93"/>
      <c r="I1157" s="93"/>
    </row>
    <row r="1158" spans="8:9" x14ac:dyDescent="0.25">
      <c r="H1158" s="93"/>
      <c r="I1158" s="93"/>
    </row>
    <row r="1159" spans="8:9" x14ac:dyDescent="0.25">
      <c r="H1159" s="93"/>
      <c r="I1159" s="93"/>
    </row>
    <row r="1160" spans="8:9" x14ac:dyDescent="0.25">
      <c r="H1160" s="93"/>
      <c r="I1160" s="93"/>
    </row>
    <row r="1161" spans="8:9" x14ac:dyDescent="0.25">
      <c r="H1161" s="93"/>
      <c r="I1161" s="93"/>
    </row>
    <row r="1162" spans="8:9" x14ac:dyDescent="0.25">
      <c r="H1162" s="93"/>
      <c r="I1162" s="93"/>
    </row>
    <row r="1163" spans="8:9" x14ac:dyDescent="0.25">
      <c r="H1163" s="93"/>
      <c r="I1163" s="93"/>
    </row>
    <row r="1164" spans="8:9" x14ac:dyDescent="0.25">
      <c r="H1164" s="93"/>
      <c r="I1164" s="93"/>
    </row>
    <row r="1165" spans="8:9" x14ac:dyDescent="0.25">
      <c r="H1165" s="93"/>
      <c r="I1165" s="93"/>
    </row>
    <row r="1166" spans="8:9" x14ac:dyDescent="0.25">
      <c r="H1166" s="93"/>
      <c r="I1166" s="93"/>
    </row>
    <row r="1167" spans="8:9" x14ac:dyDescent="0.25">
      <c r="H1167" s="93"/>
      <c r="I1167" s="93"/>
    </row>
    <row r="1168" spans="8:9" x14ac:dyDescent="0.25">
      <c r="H1168" s="93"/>
      <c r="I1168" s="93"/>
    </row>
    <row r="1169" spans="8:9" x14ac:dyDescent="0.25">
      <c r="H1169" s="93"/>
      <c r="I1169" s="93"/>
    </row>
    <row r="1170" spans="8:9" x14ac:dyDescent="0.25">
      <c r="H1170" s="93"/>
      <c r="I1170" s="93"/>
    </row>
    <row r="1171" spans="8:9" x14ac:dyDescent="0.25">
      <c r="H1171" s="93"/>
      <c r="I1171" s="93"/>
    </row>
    <row r="1172" spans="8:9" x14ac:dyDescent="0.25">
      <c r="H1172" s="93"/>
      <c r="I1172" s="93"/>
    </row>
    <row r="1173" spans="8:9" x14ac:dyDescent="0.25">
      <c r="H1173" s="93"/>
      <c r="I1173" s="93"/>
    </row>
    <row r="1174" spans="8:9" x14ac:dyDescent="0.25">
      <c r="H1174" s="93"/>
      <c r="I1174" s="93"/>
    </row>
    <row r="1175" spans="8:9" x14ac:dyDescent="0.25">
      <c r="H1175" s="93"/>
      <c r="I1175" s="93"/>
    </row>
    <row r="1176" spans="8:9" x14ac:dyDescent="0.25">
      <c r="H1176" s="93"/>
      <c r="I1176" s="93"/>
    </row>
    <row r="1177" spans="8:9" x14ac:dyDescent="0.25">
      <c r="H1177" s="93"/>
      <c r="I1177" s="93"/>
    </row>
    <row r="1178" spans="8:9" x14ac:dyDescent="0.25">
      <c r="H1178" s="93"/>
      <c r="I1178" s="93"/>
    </row>
    <row r="1179" spans="8:9" x14ac:dyDescent="0.25">
      <c r="H1179" s="93"/>
      <c r="I1179" s="93"/>
    </row>
    <row r="1180" spans="8:9" x14ac:dyDescent="0.25">
      <c r="H1180" s="93"/>
      <c r="I1180" s="93"/>
    </row>
    <row r="1181" spans="8:9" x14ac:dyDescent="0.25">
      <c r="H1181" s="93"/>
      <c r="I1181" s="93"/>
    </row>
    <row r="1182" spans="8:9" x14ac:dyDescent="0.25">
      <c r="H1182" s="93"/>
      <c r="I1182" s="93"/>
    </row>
    <row r="1183" spans="8:9" x14ac:dyDescent="0.25">
      <c r="H1183" s="93"/>
      <c r="I1183" s="93"/>
    </row>
    <row r="1184" spans="8:9" x14ac:dyDescent="0.25">
      <c r="H1184" s="93"/>
      <c r="I1184" s="93"/>
    </row>
    <row r="1185" spans="8:9" x14ac:dyDescent="0.25">
      <c r="H1185" s="93"/>
      <c r="I1185" s="93"/>
    </row>
    <row r="1186" spans="8:9" x14ac:dyDescent="0.25">
      <c r="H1186" s="93"/>
      <c r="I1186" s="93"/>
    </row>
    <row r="1187" spans="8:9" x14ac:dyDescent="0.25">
      <c r="H1187" s="93"/>
      <c r="I1187" s="93"/>
    </row>
    <row r="1188" spans="8:9" x14ac:dyDescent="0.25">
      <c r="H1188" s="93"/>
      <c r="I1188" s="93"/>
    </row>
    <row r="1189" spans="8:9" x14ac:dyDescent="0.25">
      <c r="H1189" s="93"/>
      <c r="I1189" s="93"/>
    </row>
    <row r="1190" spans="8:9" x14ac:dyDescent="0.25">
      <c r="H1190" s="93"/>
      <c r="I1190" s="93"/>
    </row>
    <row r="1191" spans="8:9" x14ac:dyDescent="0.25">
      <c r="H1191" s="93"/>
      <c r="I1191" s="93"/>
    </row>
    <row r="1192" spans="8:9" x14ac:dyDescent="0.25">
      <c r="H1192" s="93"/>
      <c r="I1192" s="93"/>
    </row>
    <row r="1193" spans="8:9" x14ac:dyDescent="0.25">
      <c r="H1193" s="93"/>
      <c r="I1193" s="93"/>
    </row>
    <row r="1194" spans="8:9" x14ac:dyDescent="0.25">
      <c r="H1194" s="93"/>
      <c r="I1194" s="93"/>
    </row>
    <row r="1195" spans="8:9" x14ac:dyDescent="0.25">
      <c r="H1195" s="93"/>
      <c r="I1195" s="93"/>
    </row>
    <row r="1196" spans="8:9" x14ac:dyDescent="0.25">
      <c r="H1196" s="93"/>
      <c r="I1196" s="93"/>
    </row>
    <row r="1197" spans="8:9" x14ac:dyDescent="0.25">
      <c r="H1197" s="93"/>
      <c r="I1197" s="93"/>
    </row>
    <row r="1198" spans="8:9" x14ac:dyDescent="0.25">
      <c r="H1198" s="93"/>
      <c r="I1198" s="93"/>
    </row>
    <row r="1199" spans="8:9" x14ac:dyDescent="0.25">
      <c r="H1199" s="93"/>
      <c r="I1199" s="93"/>
    </row>
    <row r="1200" spans="8:9" x14ac:dyDescent="0.25">
      <c r="H1200" s="93"/>
      <c r="I1200" s="93"/>
    </row>
    <row r="1201" spans="8:9" x14ac:dyDescent="0.25">
      <c r="H1201" s="93"/>
      <c r="I1201" s="93"/>
    </row>
    <row r="1202" spans="8:9" x14ac:dyDescent="0.25">
      <c r="H1202" s="93"/>
      <c r="I1202" s="93"/>
    </row>
    <row r="1203" spans="8:9" x14ac:dyDescent="0.25">
      <c r="H1203" s="93"/>
      <c r="I1203" s="93"/>
    </row>
    <row r="1204" spans="8:9" x14ac:dyDescent="0.25">
      <c r="H1204" s="93"/>
      <c r="I1204" s="93"/>
    </row>
    <row r="1205" spans="8:9" x14ac:dyDescent="0.25">
      <c r="H1205" s="93"/>
      <c r="I1205" s="93"/>
    </row>
    <row r="1206" spans="8:9" x14ac:dyDescent="0.25">
      <c r="H1206" s="93"/>
      <c r="I1206" s="93"/>
    </row>
    <row r="1207" spans="8:9" x14ac:dyDescent="0.25">
      <c r="H1207" s="93"/>
      <c r="I1207" s="93"/>
    </row>
    <row r="1208" spans="8:9" x14ac:dyDescent="0.25">
      <c r="H1208" s="93"/>
      <c r="I1208" s="93"/>
    </row>
    <row r="1209" spans="8:9" x14ac:dyDescent="0.25">
      <c r="H1209" s="93"/>
      <c r="I1209" s="93"/>
    </row>
    <row r="1210" spans="8:9" x14ac:dyDescent="0.25">
      <c r="H1210" s="93"/>
      <c r="I1210" s="93"/>
    </row>
    <row r="1211" spans="8:9" x14ac:dyDescent="0.25">
      <c r="H1211" s="93"/>
      <c r="I1211" s="93"/>
    </row>
    <row r="1212" spans="8:9" x14ac:dyDescent="0.25">
      <c r="H1212" s="93"/>
      <c r="I1212" s="93"/>
    </row>
    <row r="1213" spans="8:9" x14ac:dyDescent="0.25">
      <c r="H1213" s="93"/>
      <c r="I1213" s="93"/>
    </row>
    <row r="1214" spans="8:9" x14ac:dyDescent="0.25">
      <c r="H1214" s="93"/>
      <c r="I1214" s="93"/>
    </row>
    <row r="1215" spans="8:9" x14ac:dyDescent="0.25">
      <c r="H1215" s="93"/>
      <c r="I1215" s="93"/>
    </row>
    <row r="1216" spans="8:9" x14ac:dyDescent="0.25">
      <c r="H1216" s="93"/>
      <c r="I1216" s="93"/>
    </row>
    <row r="1217" spans="8:9" x14ac:dyDescent="0.25">
      <c r="H1217" s="93"/>
      <c r="I1217" s="93"/>
    </row>
    <row r="1218" spans="8:9" x14ac:dyDescent="0.25">
      <c r="H1218" s="93"/>
      <c r="I1218" s="93"/>
    </row>
    <row r="1219" spans="8:9" x14ac:dyDescent="0.25">
      <c r="H1219" s="93"/>
      <c r="I1219" s="93"/>
    </row>
    <row r="1220" spans="8:9" x14ac:dyDescent="0.25">
      <c r="H1220" s="93"/>
      <c r="I1220" s="93"/>
    </row>
    <row r="1221" spans="8:9" x14ac:dyDescent="0.25">
      <c r="H1221" s="93"/>
      <c r="I1221" s="93"/>
    </row>
    <row r="1222" spans="8:9" x14ac:dyDescent="0.25">
      <c r="H1222" s="93"/>
      <c r="I1222" s="93"/>
    </row>
    <row r="1223" spans="8:9" x14ac:dyDescent="0.25">
      <c r="H1223" s="93"/>
      <c r="I1223" s="93"/>
    </row>
    <row r="1224" spans="8:9" x14ac:dyDescent="0.25">
      <c r="H1224" s="93"/>
      <c r="I1224" s="93"/>
    </row>
    <row r="1225" spans="8:9" x14ac:dyDescent="0.25">
      <c r="H1225" s="93"/>
      <c r="I1225" s="93"/>
    </row>
    <row r="1226" spans="8:9" x14ac:dyDescent="0.25">
      <c r="H1226" s="93"/>
      <c r="I1226" s="93"/>
    </row>
    <row r="1227" spans="8:9" x14ac:dyDescent="0.25">
      <c r="H1227" s="93"/>
      <c r="I1227" s="93"/>
    </row>
    <row r="1228" spans="8:9" x14ac:dyDescent="0.25">
      <c r="H1228" s="93"/>
      <c r="I1228" s="93"/>
    </row>
    <row r="1229" spans="8:9" x14ac:dyDescent="0.25">
      <c r="H1229" s="93"/>
      <c r="I1229" s="93"/>
    </row>
    <row r="1230" spans="8:9" x14ac:dyDescent="0.25">
      <c r="H1230" s="93"/>
      <c r="I1230" s="93"/>
    </row>
    <row r="1231" spans="8:9" x14ac:dyDescent="0.25">
      <c r="H1231" s="93"/>
      <c r="I1231" s="93"/>
    </row>
    <row r="1232" spans="8:9" x14ac:dyDescent="0.25">
      <c r="H1232" s="93"/>
      <c r="I1232" s="93"/>
    </row>
    <row r="1233" spans="8:9" x14ac:dyDescent="0.25">
      <c r="H1233" s="93"/>
      <c r="I1233" s="93"/>
    </row>
    <row r="1234" spans="8:9" x14ac:dyDescent="0.25">
      <c r="H1234" s="93"/>
      <c r="I1234" s="93"/>
    </row>
    <row r="1235" spans="8:9" x14ac:dyDescent="0.25">
      <c r="H1235" s="93"/>
      <c r="I1235" s="93"/>
    </row>
    <row r="1236" spans="8:9" x14ac:dyDescent="0.25">
      <c r="H1236" s="93"/>
      <c r="I1236" s="93"/>
    </row>
    <row r="1237" spans="8:9" x14ac:dyDescent="0.25">
      <c r="H1237" s="93"/>
      <c r="I1237" s="93"/>
    </row>
    <row r="1238" spans="8:9" x14ac:dyDescent="0.25">
      <c r="H1238" s="93"/>
      <c r="I1238" s="93"/>
    </row>
    <row r="1239" spans="8:9" x14ac:dyDescent="0.25">
      <c r="H1239" s="93"/>
      <c r="I1239" s="93"/>
    </row>
    <row r="1240" spans="8:9" x14ac:dyDescent="0.25">
      <c r="H1240" s="93"/>
      <c r="I1240" s="93"/>
    </row>
    <row r="1241" spans="8:9" x14ac:dyDescent="0.25">
      <c r="H1241" s="93"/>
      <c r="I1241" s="93"/>
    </row>
    <row r="1242" spans="8:9" x14ac:dyDescent="0.25">
      <c r="H1242" s="93"/>
      <c r="I1242" s="93"/>
    </row>
    <row r="1243" spans="8:9" x14ac:dyDescent="0.25">
      <c r="H1243" s="93"/>
      <c r="I1243" s="93"/>
    </row>
    <row r="1244" spans="8:9" x14ac:dyDescent="0.25">
      <c r="H1244" s="93"/>
      <c r="I1244" s="93"/>
    </row>
    <row r="1245" spans="8:9" x14ac:dyDescent="0.25">
      <c r="H1245" s="93"/>
      <c r="I1245" s="93"/>
    </row>
    <row r="1246" spans="8:9" x14ac:dyDescent="0.25">
      <c r="H1246" s="93"/>
      <c r="I1246" s="93"/>
    </row>
    <row r="1247" spans="8:9" x14ac:dyDescent="0.25">
      <c r="H1247" s="93"/>
      <c r="I1247" s="93"/>
    </row>
    <row r="1248" spans="8:9" x14ac:dyDescent="0.25">
      <c r="H1248" s="93"/>
      <c r="I1248" s="93"/>
    </row>
    <row r="1249" spans="8:9" x14ac:dyDescent="0.25">
      <c r="H1249" s="93"/>
      <c r="I1249" s="93"/>
    </row>
    <row r="1250" spans="8:9" x14ac:dyDescent="0.25">
      <c r="H1250" s="93"/>
      <c r="I1250" s="93"/>
    </row>
    <row r="1251" spans="8:9" x14ac:dyDescent="0.25">
      <c r="H1251" s="93"/>
      <c r="I1251" s="93"/>
    </row>
    <row r="1252" spans="8:9" x14ac:dyDescent="0.25">
      <c r="H1252" s="93"/>
      <c r="I1252" s="93"/>
    </row>
    <row r="1253" spans="8:9" x14ac:dyDescent="0.25">
      <c r="H1253" s="93"/>
      <c r="I1253" s="93"/>
    </row>
    <row r="1254" spans="8:9" x14ac:dyDescent="0.25">
      <c r="H1254" s="93"/>
      <c r="I1254" s="93"/>
    </row>
    <row r="1255" spans="8:9" x14ac:dyDescent="0.25">
      <c r="H1255" s="93"/>
      <c r="I1255" s="93"/>
    </row>
    <row r="1256" spans="8:9" x14ac:dyDescent="0.25">
      <c r="H1256" s="93"/>
      <c r="I1256" s="93"/>
    </row>
    <row r="1257" spans="8:9" x14ac:dyDescent="0.25">
      <c r="H1257" s="93"/>
      <c r="I1257" s="93"/>
    </row>
    <row r="1258" spans="8:9" x14ac:dyDescent="0.25">
      <c r="H1258" s="93"/>
      <c r="I1258" s="93"/>
    </row>
    <row r="1259" spans="8:9" x14ac:dyDescent="0.25">
      <c r="H1259" s="93"/>
      <c r="I1259" s="93"/>
    </row>
    <row r="1260" spans="8:9" x14ac:dyDescent="0.25">
      <c r="H1260" s="93"/>
      <c r="I1260" s="93"/>
    </row>
    <row r="1261" spans="8:9" x14ac:dyDescent="0.25">
      <c r="H1261" s="93"/>
      <c r="I1261" s="93"/>
    </row>
    <row r="1262" spans="8:9" x14ac:dyDescent="0.25">
      <c r="H1262" s="93"/>
      <c r="I1262" s="93"/>
    </row>
    <row r="1263" spans="8:9" x14ac:dyDescent="0.25">
      <c r="H1263" s="93"/>
      <c r="I1263" s="93"/>
    </row>
    <row r="1264" spans="8:9" x14ac:dyDescent="0.25">
      <c r="H1264" s="93"/>
      <c r="I1264" s="93"/>
    </row>
    <row r="1265" spans="8:9" x14ac:dyDescent="0.25">
      <c r="H1265" s="93"/>
      <c r="I1265" s="93"/>
    </row>
    <row r="1266" spans="8:9" x14ac:dyDescent="0.25">
      <c r="H1266" s="93"/>
      <c r="I1266" s="93"/>
    </row>
    <row r="1267" spans="8:9" x14ac:dyDescent="0.25">
      <c r="H1267" s="93"/>
      <c r="I1267" s="93"/>
    </row>
    <row r="1268" spans="8:9" x14ac:dyDescent="0.25">
      <c r="H1268" s="93"/>
      <c r="I1268" s="93"/>
    </row>
    <row r="1269" spans="8:9" x14ac:dyDescent="0.25">
      <c r="H1269" s="93"/>
      <c r="I1269" s="93"/>
    </row>
    <row r="1270" spans="8:9" x14ac:dyDescent="0.25">
      <c r="H1270" s="93"/>
      <c r="I1270" s="93"/>
    </row>
    <row r="1271" spans="8:9" x14ac:dyDescent="0.25">
      <c r="H1271" s="93"/>
      <c r="I1271" s="93"/>
    </row>
    <row r="1272" spans="8:9" x14ac:dyDescent="0.25">
      <c r="H1272" s="93"/>
      <c r="I1272" s="93"/>
    </row>
    <row r="1273" spans="8:9" x14ac:dyDescent="0.25">
      <c r="H1273" s="93"/>
      <c r="I1273" s="93"/>
    </row>
    <row r="1274" spans="8:9" x14ac:dyDescent="0.25">
      <c r="H1274" s="93"/>
      <c r="I1274" s="93"/>
    </row>
    <row r="1275" spans="8:9" x14ac:dyDescent="0.25">
      <c r="H1275" s="93"/>
      <c r="I1275" s="93"/>
    </row>
    <row r="1276" spans="8:9" x14ac:dyDescent="0.25">
      <c r="H1276" s="93"/>
      <c r="I1276" s="93"/>
    </row>
    <row r="1277" spans="8:9" x14ac:dyDescent="0.25">
      <c r="H1277" s="93"/>
      <c r="I1277" s="93"/>
    </row>
    <row r="1278" spans="8:9" x14ac:dyDescent="0.25">
      <c r="H1278" s="93"/>
      <c r="I1278" s="93"/>
    </row>
    <row r="1279" spans="8:9" x14ac:dyDescent="0.25">
      <c r="H1279" s="93"/>
      <c r="I1279" s="93"/>
    </row>
    <row r="1280" spans="8:9" x14ac:dyDescent="0.25">
      <c r="H1280" s="93"/>
      <c r="I1280" s="93"/>
    </row>
    <row r="1281" spans="8:9" x14ac:dyDescent="0.25">
      <c r="H1281" s="93"/>
      <c r="I1281" s="93"/>
    </row>
    <row r="1282" spans="8:9" x14ac:dyDescent="0.25">
      <c r="H1282" s="93"/>
      <c r="I1282" s="93"/>
    </row>
    <row r="1283" spans="8:9" x14ac:dyDescent="0.25">
      <c r="H1283" s="93"/>
      <c r="I1283" s="93"/>
    </row>
    <row r="1284" spans="8:9" x14ac:dyDescent="0.25">
      <c r="H1284" s="93"/>
      <c r="I1284" s="93"/>
    </row>
    <row r="1285" spans="8:9" x14ac:dyDescent="0.25">
      <c r="H1285" s="93"/>
      <c r="I1285" s="93"/>
    </row>
    <row r="1286" spans="8:9" x14ac:dyDescent="0.25">
      <c r="H1286" s="93"/>
      <c r="I1286" s="93"/>
    </row>
    <row r="1287" spans="8:9" x14ac:dyDescent="0.25">
      <c r="H1287" s="93"/>
      <c r="I1287" s="93"/>
    </row>
    <row r="1288" spans="8:9" x14ac:dyDescent="0.25">
      <c r="H1288" s="93"/>
      <c r="I1288" s="93"/>
    </row>
    <row r="1289" spans="8:9" x14ac:dyDescent="0.25">
      <c r="H1289" s="93"/>
      <c r="I1289" s="93"/>
    </row>
    <row r="1290" spans="8:9" x14ac:dyDescent="0.25">
      <c r="H1290" s="93"/>
      <c r="I1290" s="93"/>
    </row>
    <row r="1291" spans="8:9" x14ac:dyDescent="0.25">
      <c r="H1291" s="93"/>
      <c r="I1291" s="93"/>
    </row>
    <row r="1292" spans="8:9" x14ac:dyDescent="0.25">
      <c r="H1292" s="93"/>
      <c r="I1292" s="93"/>
    </row>
    <row r="1293" spans="8:9" x14ac:dyDescent="0.25">
      <c r="H1293" s="93"/>
      <c r="I1293" s="93"/>
    </row>
    <row r="1294" spans="8:9" x14ac:dyDescent="0.25">
      <c r="H1294" s="93"/>
      <c r="I1294" s="93"/>
    </row>
    <row r="1295" spans="8:9" x14ac:dyDescent="0.25">
      <c r="H1295" s="93"/>
      <c r="I1295" s="93"/>
    </row>
    <row r="1296" spans="8:9" x14ac:dyDescent="0.25">
      <c r="H1296" s="93"/>
      <c r="I1296" s="93"/>
    </row>
    <row r="1297" spans="8:9" x14ac:dyDescent="0.25">
      <c r="H1297" s="93"/>
      <c r="I1297" s="93"/>
    </row>
    <row r="1298" spans="8:9" x14ac:dyDescent="0.25">
      <c r="H1298" s="93"/>
      <c r="I1298" s="93"/>
    </row>
    <row r="1299" spans="8:9" x14ac:dyDescent="0.25">
      <c r="H1299" s="93"/>
      <c r="I1299" s="93"/>
    </row>
    <row r="1300" spans="8:9" x14ac:dyDescent="0.25">
      <c r="H1300" s="93"/>
      <c r="I1300" s="93"/>
    </row>
    <row r="1301" spans="8:9" x14ac:dyDescent="0.25">
      <c r="H1301" s="93"/>
      <c r="I1301" s="93"/>
    </row>
    <row r="1302" spans="8:9" x14ac:dyDescent="0.25">
      <c r="H1302" s="93"/>
      <c r="I1302" s="93"/>
    </row>
    <row r="1303" spans="8:9" x14ac:dyDescent="0.25">
      <c r="H1303" s="93"/>
      <c r="I1303" s="93"/>
    </row>
    <row r="1304" spans="8:9" x14ac:dyDescent="0.25">
      <c r="H1304" s="93"/>
      <c r="I1304" s="93"/>
    </row>
    <row r="1305" spans="8:9" x14ac:dyDescent="0.25">
      <c r="H1305" s="93"/>
      <c r="I1305" s="93"/>
    </row>
    <row r="1306" spans="8:9" x14ac:dyDescent="0.25">
      <c r="H1306" s="93"/>
      <c r="I1306" s="93"/>
    </row>
    <row r="1307" spans="8:9" x14ac:dyDescent="0.25">
      <c r="H1307" s="93"/>
      <c r="I1307" s="93"/>
    </row>
    <row r="1308" spans="8:9" x14ac:dyDescent="0.25">
      <c r="H1308" s="93"/>
      <c r="I1308" s="93"/>
    </row>
    <row r="1309" spans="8:9" x14ac:dyDescent="0.25">
      <c r="H1309" s="93"/>
      <c r="I1309" s="93"/>
    </row>
    <row r="1310" spans="8:9" x14ac:dyDescent="0.25">
      <c r="H1310" s="93"/>
      <c r="I1310" s="93"/>
    </row>
    <row r="1311" spans="8:9" x14ac:dyDescent="0.25">
      <c r="H1311" s="93"/>
      <c r="I1311" s="93"/>
    </row>
    <row r="1312" spans="8:9" x14ac:dyDescent="0.25">
      <c r="H1312" s="93"/>
      <c r="I1312" s="93"/>
    </row>
    <row r="1313" spans="8:9" x14ac:dyDescent="0.25">
      <c r="H1313" s="93"/>
      <c r="I1313" s="93"/>
    </row>
    <row r="1314" spans="8:9" x14ac:dyDescent="0.25">
      <c r="H1314" s="93"/>
      <c r="I1314" s="93"/>
    </row>
    <row r="1315" spans="8:9" x14ac:dyDescent="0.25">
      <c r="H1315" s="93"/>
      <c r="I1315" s="93"/>
    </row>
    <row r="1316" spans="8:9" x14ac:dyDescent="0.25">
      <c r="H1316" s="93"/>
      <c r="I1316" s="93"/>
    </row>
    <row r="1317" spans="8:9" x14ac:dyDescent="0.25">
      <c r="H1317" s="93"/>
      <c r="I1317" s="93"/>
    </row>
    <row r="1318" spans="8:9" x14ac:dyDescent="0.25">
      <c r="H1318" s="93"/>
      <c r="I1318" s="93"/>
    </row>
    <row r="1319" spans="8:9" x14ac:dyDescent="0.25">
      <c r="H1319" s="93"/>
      <c r="I1319" s="93"/>
    </row>
    <row r="1320" spans="8:9" x14ac:dyDescent="0.25">
      <c r="H1320" s="93"/>
      <c r="I1320" s="93"/>
    </row>
    <row r="1321" spans="8:9" x14ac:dyDescent="0.25">
      <c r="H1321" s="93"/>
      <c r="I1321" s="93"/>
    </row>
    <row r="1322" spans="8:9" x14ac:dyDescent="0.25">
      <c r="H1322" s="93"/>
      <c r="I1322" s="93"/>
    </row>
    <row r="1323" spans="8:9" x14ac:dyDescent="0.25">
      <c r="H1323" s="93"/>
      <c r="I1323" s="93"/>
    </row>
    <row r="1324" spans="8:9" x14ac:dyDescent="0.25">
      <c r="H1324" s="93"/>
      <c r="I1324" s="93"/>
    </row>
    <row r="1325" spans="8:9" x14ac:dyDescent="0.25">
      <c r="H1325" s="93"/>
      <c r="I1325" s="93"/>
    </row>
    <row r="1326" spans="8:9" x14ac:dyDescent="0.25">
      <c r="H1326" s="93"/>
      <c r="I1326" s="93"/>
    </row>
    <row r="1327" spans="8:9" x14ac:dyDescent="0.25">
      <c r="H1327" s="93"/>
      <c r="I1327" s="93"/>
    </row>
    <row r="1328" spans="8:9" x14ac:dyDescent="0.25">
      <c r="H1328" s="93"/>
      <c r="I1328" s="93"/>
    </row>
    <row r="1329" spans="8:9" x14ac:dyDescent="0.25">
      <c r="H1329" s="93"/>
      <c r="I1329" s="93"/>
    </row>
    <row r="1330" spans="8:9" x14ac:dyDescent="0.25">
      <c r="H1330" s="93"/>
      <c r="I1330" s="93"/>
    </row>
    <row r="1331" spans="8:9" x14ac:dyDescent="0.25">
      <c r="H1331" s="93"/>
      <c r="I1331" s="93"/>
    </row>
    <row r="1332" spans="8:9" x14ac:dyDescent="0.25">
      <c r="H1332" s="93"/>
      <c r="I1332" s="93"/>
    </row>
    <row r="1333" spans="8:9" x14ac:dyDescent="0.25">
      <c r="H1333" s="93"/>
      <c r="I1333" s="93"/>
    </row>
    <row r="1334" spans="8:9" x14ac:dyDescent="0.25">
      <c r="H1334" s="93"/>
      <c r="I1334" s="93"/>
    </row>
    <row r="1335" spans="8:9" x14ac:dyDescent="0.25">
      <c r="H1335" s="93"/>
      <c r="I1335" s="93"/>
    </row>
    <row r="1336" spans="8:9" x14ac:dyDescent="0.25">
      <c r="H1336" s="93"/>
      <c r="I1336" s="93"/>
    </row>
    <row r="1337" spans="8:9" x14ac:dyDescent="0.25">
      <c r="H1337" s="93"/>
      <c r="I1337" s="93"/>
    </row>
    <row r="1338" spans="8:9" x14ac:dyDescent="0.25">
      <c r="H1338" s="93"/>
      <c r="I1338" s="93"/>
    </row>
    <row r="1339" spans="8:9" x14ac:dyDescent="0.25">
      <c r="H1339" s="93"/>
      <c r="I1339" s="93"/>
    </row>
    <row r="1340" spans="8:9" x14ac:dyDescent="0.25">
      <c r="H1340" s="93"/>
      <c r="I1340" s="93"/>
    </row>
    <row r="1341" spans="8:9" x14ac:dyDescent="0.25">
      <c r="H1341" s="93"/>
      <c r="I1341" s="93"/>
    </row>
    <row r="1342" spans="8:9" x14ac:dyDescent="0.25">
      <c r="H1342" s="93"/>
      <c r="I1342" s="93"/>
    </row>
    <row r="1343" spans="8:9" x14ac:dyDescent="0.25">
      <c r="H1343" s="93"/>
      <c r="I1343" s="93"/>
    </row>
    <row r="1344" spans="8:9" x14ac:dyDescent="0.25">
      <c r="H1344" s="93"/>
      <c r="I1344" s="93"/>
    </row>
    <row r="1345" spans="8:9" x14ac:dyDescent="0.25">
      <c r="H1345" s="93"/>
      <c r="I1345" s="93"/>
    </row>
    <row r="1346" spans="8:9" x14ac:dyDescent="0.25">
      <c r="H1346" s="93"/>
      <c r="I1346" s="93"/>
    </row>
    <row r="1347" spans="8:9" x14ac:dyDescent="0.25">
      <c r="H1347" s="93"/>
      <c r="I1347" s="93"/>
    </row>
    <row r="1348" spans="8:9" x14ac:dyDescent="0.25">
      <c r="H1348" s="93"/>
      <c r="I1348" s="93"/>
    </row>
    <row r="1349" spans="8:9" x14ac:dyDescent="0.25">
      <c r="H1349" s="93"/>
      <c r="I1349" s="93"/>
    </row>
    <row r="1350" spans="8:9" x14ac:dyDescent="0.25">
      <c r="H1350" s="93"/>
      <c r="I1350" s="93"/>
    </row>
    <row r="1351" spans="8:9" x14ac:dyDescent="0.25">
      <c r="H1351" s="93"/>
      <c r="I1351" s="93"/>
    </row>
    <row r="1352" spans="8:9" x14ac:dyDescent="0.25">
      <c r="H1352" s="93"/>
      <c r="I1352" s="93"/>
    </row>
    <row r="1353" spans="8:9" x14ac:dyDescent="0.25">
      <c r="H1353" s="93"/>
      <c r="I1353" s="93"/>
    </row>
    <row r="1354" spans="8:9" x14ac:dyDescent="0.25">
      <c r="H1354" s="93"/>
      <c r="I1354" s="93"/>
    </row>
    <row r="1355" spans="8:9" x14ac:dyDescent="0.25">
      <c r="H1355" s="93"/>
      <c r="I1355" s="93"/>
    </row>
    <row r="1356" spans="8:9" x14ac:dyDescent="0.25">
      <c r="H1356" s="93"/>
      <c r="I1356" s="93"/>
    </row>
    <row r="1357" spans="8:9" x14ac:dyDescent="0.25">
      <c r="H1357" s="93"/>
      <c r="I1357" s="93"/>
    </row>
    <row r="1358" spans="8:9" x14ac:dyDescent="0.25">
      <c r="H1358" s="93"/>
      <c r="I1358" s="93"/>
    </row>
    <row r="1359" spans="8:9" x14ac:dyDescent="0.25">
      <c r="H1359" s="93"/>
      <c r="I1359" s="93"/>
    </row>
    <row r="1360" spans="8:9" x14ac:dyDescent="0.25">
      <c r="H1360" s="93"/>
      <c r="I1360" s="93"/>
    </row>
    <row r="1361" spans="8:9" x14ac:dyDescent="0.25">
      <c r="H1361" s="93"/>
      <c r="I1361" s="93"/>
    </row>
    <row r="1362" spans="8:9" x14ac:dyDescent="0.25">
      <c r="H1362" s="93"/>
      <c r="I1362" s="93"/>
    </row>
    <row r="1363" spans="8:9" x14ac:dyDescent="0.25">
      <c r="H1363" s="93"/>
      <c r="I1363" s="93"/>
    </row>
    <row r="1364" spans="8:9" x14ac:dyDescent="0.25">
      <c r="H1364" s="93"/>
      <c r="I1364" s="93"/>
    </row>
    <row r="1365" spans="8:9" x14ac:dyDescent="0.25">
      <c r="H1365" s="93"/>
      <c r="I1365" s="93"/>
    </row>
    <row r="1366" spans="8:9" x14ac:dyDescent="0.25">
      <c r="H1366" s="93"/>
      <c r="I1366" s="93"/>
    </row>
    <row r="1367" spans="8:9" x14ac:dyDescent="0.25">
      <c r="H1367" s="93"/>
      <c r="I1367" s="93"/>
    </row>
    <row r="1368" spans="8:9" x14ac:dyDescent="0.25">
      <c r="H1368" s="93"/>
      <c r="I1368" s="93"/>
    </row>
    <row r="1369" spans="8:9" x14ac:dyDescent="0.25">
      <c r="H1369" s="93"/>
      <c r="I1369" s="93"/>
    </row>
    <row r="1370" spans="8:9" x14ac:dyDescent="0.25">
      <c r="H1370" s="93"/>
      <c r="I1370" s="93"/>
    </row>
    <row r="1371" spans="8:9" x14ac:dyDescent="0.25">
      <c r="H1371" s="93"/>
      <c r="I1371" s="93"/>
    </row>
    <row r="1372" spans="8:9" x14ac:dyDescent="0.25">
      <c r="H1372" s="93"/>
      <c r="I1372" s="93"/>
    </row>
    <row r="1373" spans="8:9" x14ac:dyDescent="0.25">
      <c r="H1373" s="93"/>
      <c r="I1373" s="93"/>
    </row>
    <row r="1374" spans="8:9" x14ac:dyDescent="0.25">
      <c r="H1374" s="93"/>
      <c r="I1374" s="93"/>
    </row>
    <row r="1375" spans="8:9" x14ac:dyDescent="0.25">
      <c r="H1375" s="93"/>
      <c r="I1375" s="93"/>
    </row>
    <row r="1376" spans="8:9" x14ac:dyDescent="0.25">
      <c r="H1376" s="93"/>
      <c r="I1376" s="93"/>
    </row>
    <row r="1377" spans="8:9" x14ac:dyDescent="0.25">
      <c r="H1377" s="93"/>
      <c r="I1377" s="93"/>
    </row>
    <row r="1378" spans="8:9" x14ac:dyDescent="0.25">
      <c r="H1378" s="93"/>
      <c r="I1378" s="93"/>
    </row>
    <row r="1379" spans="8:9" x14ac:dyDescent="0.25">
      <c r="H1379" s="93"/>
      <c r="I1379" s="93"/>
    </row>
    <row r="1380" spans="8:9" x14ac:dyDescent="0.25">
      <c r="H1380" s="93"/>
      <c r="I1380" s="93"/>
    </row>
    <row r="1381" spans="8:9" x14ac:dyDescent="0.25">
      <c r="H1381" s="93"/>
      <c r="I1381" s="93"/>
    </row>
    <row r="1382" spans="8:9" x14ac:dyDescent="0.25">
      <c r="H1382" s="93"/>
      <c r="I1382" s="93"/>
    </row>
    <row r="1383" spans="8:9" x14ac:dyDescent="0.25">
      <c r="H1383" s="93"/>
      <c r="I1383" s="93"/>
    </row>
    <row r="1384" spans="8:9" x14ac:dyDescent="0.25">
      <c r="H1384" s="93"/>
      <c r="I1384" s="93"/>
    </row>
    <row r="1385" spans="8:9" x14ac:dyDescent="0.25">
      <c r="H1385" s="93"/>
      <c r="I1385" s="93"/>
    </row>
    <row r="1386" spans="8:9" x14ac:dyDescent="0.25">
      <c r="H1386" s="93"/>
      <c r="I1386" s="93"/>
    </row>
    <row r="1387" spans="8:9" x14ac:dyDescent="0.25">
      <c r="H1387" s="93"/>
      <c r="I1387" s="93"/>
    </row>
    <row r="1388" spans="8:9" x14ac:dyDescent="0.25">
      <c r="H1388" s="93"/>
      <c r="I1388" s="93"/>
    </row>
    <row r="1389" spans="8:9" x14ac:dyDescent="0.25">
      <c r="H1389" s="93"/>
      <c r="I1389" s="93"/>
    </row>
    <row r="1390" spans="8:9" x14ac:dyDescent="0.25">
      <c r="H1390" s="93"/>
      <c r="I1390" s="93"/>
    </row>
    <row r="1391" spans="8:9" x14ac:dyDescent="0.25">
      <c r="H1391" s="93"/>
      <c r="I1391" s="93"/>
    </row>
    <row r="1392" spans="8:9" x14ac:dyDescent="0.25">
      <c r="H1392" s="93"/>
      <c r="I1392" s="93"/>
    </row>
    <row r="1393" spans="8:9" x14ac:dyDescent="0.25">
      <c r="H1393" s="93"/>
      <c r="I1393" s="93"/>
    </row>
    <row r="1394" spans="8:9" x14ac:dyDescent="0.25">
      <c r="H1394" s="93"/>
      <c r="I1394" s="93"/>
    </row>
    <row r="1395" spans="8:9" x14ac:dyDescent="0.25">
      <c r="H1395" s="93"/>
      <c r="I1395" s="93"/>
    </row>
    <row r="1396" spans="8:9" x14ac:dyDescent="0.25">
      <c r="H1396" s="93"/>
      <c r="I1396" s="93"/>
    </row>
    <row r="1397" spans="8:9" x14ac:dyDescent="0.25">
      <c r="H1397" s="93"/>
      <c r="I1397" s="93"/>
    </row>
    <row r="1398" spans="8:9" x14ac:dyDescent="0.25">
      <c r="H1398" s="93"/>
      <c r="I1398" s="93"/>
    </row>
    <row r="1399" spans="8:9" x14ac:dyDescent="0.25">
      <c r="H1399" s="93"/>
      <c r="I1399" s="93"/>
    </row>
    <row r="1400" spans="8:9" x14ac:dyDescent="0.25">
      <c r="H1400" s="93"/>
      <c r="I1400" s="93"/>
    </row>
    <row r="1401" spans="8:9" x14ac:dyDescent="0.25">
      <c r="H1401" s="93"/>
      <c r="I1401" s="93"/>
    </row>
    <row r="1402" spans="8:9" x14ac:dyDescent="0.25">
      <c r="H1402" s="93"/>
      <c r="I1402" s="93"/>
    </row>
    <row r="1403" spans="8:9" x14ac:dyDescent="0.25">
      <c r="H1403" s="93"/>
      <c r="I1403" s="93"/>
    </row>
    <row r="1404" spans="8:9" x14ac:dyDescent="0.25">
      <c r="H1404" s="93"/>
      <c r="I1404" s="93"/>
    </row>
    <row r="1405" spans="8:9" x14ac:dyDescent="0.25">
      <c r="H1405" s="93"/>
      <c r="I1405" s="93"/>
    </row>
    <row r="1406" spans="8:9" x14ac:dyDescent="0.25">
      <c r="H1406" s="93"/>
      <c r="I1406" s="93"/>
    </row>
    <row r="1407" spans="8:9" x14ac:dyDescent="0.25">
      <c r="H1407" s="93"/>
      <c r="I1407" s="93"/>
    </row>
    <row r="1408" spans="8:9" x14ac:dyDescent="0.25">
      <c r="H1408" s="93"/>
      <c r="I1408" s="93"/>
    </row>
    <row r="1409" spans="8:9" x14ac:dyDescent="0.25">
      <c r="H1409" s="93"/>
      <c r="I1409" s="93"/>
    </row>
    <row r="1410" spans="8:9" x14ac:dyDescent="0.25">
      <c r="H1410" s="93"/>
      <c r="I1410" s="93"/>
    </row>
    <row r="1411" spans="8:9" x14ac:dyDescent="0.25">
      <c r="H1411" s="93"/>
      <c r="I1411" s="93"/>
    </row>
    <row r="1412" spans="8:9" x14ac:dyDescent="0.25">
      <c r="H1412" s="93"/>
      <c r="I1412" s="93"/>
    </row>
    <row r="1413" spans="8:9" x14ac:dyDescent="0.25">
      <c r="H1413" s="93"/>
      <c r="I1413" s="93"/>
    </row>
    <row r="1414" spans="8:9" x14ac:dyDescent="0.25">
      <c r="H1414" s="93"/>
      <c r="I1414" s="93"/>
    </row>
    <row r="1415" spans="8:9" x14ac:dyDescent="0.25">
      <c r="H1415" s="93"/>
      <c r="I1415" s="93"/>
    </row>
    <row r="1416" spans="8:9" x14ac:dyDescent="0.25">
      <c r="H1416" s="93"/>
      <c r="I1416" s="93"/>
    </row>
    <row r="1417" spans="8:9" x14ac:dyDescent="0.25">
      <c r="H1417" s="93"/>
      <c r="I1417" s="93"/>
    </row>
    <row r="1418" spans="8:9" x14ac:dyDescent="0.25">
      <c r="H1418" s="93"/>
      <c r="I1418" s="93"/>
    </row>
    <row r="1419" spans="8:9" x14ac:dyDescent="0.25">
      <c r="H1419" s="93"/>
      <c r="I1419" s="93"/>
    </row>
    <row r="1420" spans="8:9" x14ac:dyDescent="0.25">
      <c r="H1420" s="93"/>
      <c r="I1420" s="93"/>
    </row>
    <row r="1421" spans="8:9" x14ac:dyDescent="0.25">
      <c r="H1421" s="93"/>
      <c r="I1421" s="93"/>
    </row>
    <row r="1422" spans="8:9" x14ac:dyDescent="0.25">
      <c r="H1422" s="93"/>
      <c r="I1422" s="93"/>
    </row>
    <row r="1423" spans="8:9" x14ac:dyDescent="0.25">
      <c r="H1423" s="93"/>
      <c r="I1423" s="93"/>
    </row>
    <row r="1424" spans="8:9" x14ac:dyDescent="0.25">
      <c r="H1424" s="93"/>
      <c r="I1424" s="93"/>
    </row>
    <row r="1425" spans="8:9" x14ac:dyDescent="0.25">
      <c r="H1425" s="93"/>
      <c r="I1425" s="93"/>
    </row>
    <row r="1426" spans="8:9" x14ac:dyDescent="0.25">
      <c r="H1426" s="93"/>
      <c r="I1426" s="93"/>
    </row>
    <row r="1427" spans="8:9" x14ac:dyDescent="0.25">
      <c r="H1427" s="93"/>
      <c r="I1427" s="93"/>
    </row>
    <row r="1428" spans="8:9" x14ac:dyDescent="0.25">
      <c r="H1428" s="93"/>
      <c r="I1428" s="93"/>
    </row>
    <row r="1429" spans="8:9" x14ac:dyDescent="0.25">
      <c r="H1429" s="93"/>
      <c r="I1429" s="93"/>
    </row>
    <row r="1430" spans="8:9" x14ac:dyDescent="0.25">
      <c r="H1430" s="93"/>
      <c r="I1430" s="93"/>
    </row>
    <row r="1431" spans="8:9" x14ac:dyDescent="0.25">
      <c r="H1431" s="93"/>
      <c r="I1431" s="93"/>
    </row>
    <row r="1432" spans="8:9" x14ac:dyDescent="0.25">
      <c r="H1432" s="93"/>
      <c r="I1432" s="93"/>
    </row>
    <row r="1433" spans="8:9" x14ac:dyDescent="0.25">
      <c r="H1433" s="93"/>
      <c r="I1433" s="93"/>
    </row>
    <row r="1434" spans="8:9" x14ac:dyDescent="0.25">
      <c r="H1434" s="93"/>
      <c r="I1434" s="93"/>
    </row>
    <row r="1435" spans="8:9" x14ac:dyDescent="0.25">
      <c r="H1435" s="93"/>
      <c r="I1435" s="93"/>
    </row>
    <row r="1436" spans="8:9" x14ac:dyDescent="0.25">
      <c r="H1436" s="93"/>
      <c r="I1436" s="93"/>
    </row>
    <row r="1437" spans="8:9" x14ac:dyDescent="0.25">
      <c r="H1437" s="93"/>
      <c r="I1437" s="93"/>
    </row>
    <row r="1438" spans="8:9" x14ac:dyDescent="0.25">
      <c r="H1438" s="93"/>
      <c r="I1438" s="93"/>
    </row>
    <row r="1439" spans="8:9" x14ac:dyDescent="0.25">
      <c r="H1439" s="93"/>
      <c r="I1439" s="93"/>
    </row>
    <row r="1440" spans="8:9" x14ac:dyDescent="0.25">
      <c r="H1440" s="93"/>
      <c r="I1440" s="93"/>
    </row>
    <row r="1441" spans="8:9" x14ac:dyDescent="0.25">
      <c r="H1441" s="93"/>
      <c r="I1441" s="93"/>
    </row>
    <row r="1442" spans="8:9" x14ac:dyDescent="0.25">
      <c r="H1442" s="93"/>
      <c r="I1442" s="93"/>
    </row>
    <row r="1443" spans="8:9" x14ac:dyDescent="0.25">
      <c r="H1443" s="93"/>
      <c r="I1443" s="93"/>
    </row>
    <row r="1444" spans="8:9" x14ac:dyDescent="0.25">
      <c r="H1444" s="93"/>
      <c r="I1444" s="93"/>
    </row>
    <row r="1445" spans="8:9" x14ac:dyDescent="0.25">
      <c r="H1445" s="93"/>
      <c r="I1445" s="93"/>
    </row>
    <row r="1446" spans="8:9" x14ac:dyDescent="0.25">
      <c r="H1446" s="93"/>
      <c r="I1446" s="93"/>
    </row>
    <row r="1447" spans="8:9" x14ac:dyDescent="0.25">
      <c r="H1447" s="93"/>
      <c r="I1447" s="93"/>
    </row>
    <row r="1448" spans="8:9" x14ac:dyDescent="0.25">
      <c r="H1448" s="93"/>
      <c r="I1448" s="93"/>
    </row>
    <row r="1449" spans="8:9" x14ac:dyDescent="0.25">
      <c r="H1449" s="93"/>
      <c r="I1449" s="93"/>
    </row>
    <row r="1450" spans="8:9" x14ac:dyDescent="0.25">
      <c r="H1450" s="93"/>
      <c r="I1450" s="93"/>
    </row>
    <row r="1451" spans="8:9" x14ac:dyDescent="0.25">
      <c r="H1451" s="93"/>
      <c r="I1451" s="93"/>
    </row>
    <row r="1452" spans="8:9" x14ac:dyDescent="0.25">
      <c r="H1452" s="93"/>
      <c r="I1452" s="93"/>
    </row>
    <row r="1453" spans="8:9" x14ac:dyDescent="0.25">
      <c r="H1453" s="93"/>
      <c r="I1453" s="93"/>
    </row>
    <row r="1454" spans="8:9" x14ac:dyDescent="0.25">
      <c r="H1454" s="93"/>
      <c r="I1454" s="93"/>
    </row>
    <row r="1455" spans="8:9" x14ac:dyDescent="0.25">
      <c r="H1455" s="93"/>
      <c r="I1455" s="93"/>
    </row>
    <row r="1456" spans="8:9" x14ac:dyDescent="0.25">
      <c r="H1456" s="93"/>
      <c r="I1456" s="93"/>
    </row>
    <row r="1457" spans="8:9" x14ac:dyDescent="0.25">
      <c r="H1457" s="93"/>
      <c r="I1457" s="93"/>
    </row>
    <row r="1458" spans="8:9" x14ac:dyDescent="0.25">
      <c r="H1458" s="93"/>
      <c r="I1458" s="93"/>
    </row>
    <row r="1459" spans="8:9" x14ac:dyDescent="0.25">
      <c r="H1459" s="93"/>
      <c r="I1459" s="93"/>
    </row>
    <row r="1460" spans="8:9" x14ac:dyDescent="0.25">
      <c r="H1460" s="93"/>
      <c r="I1460" s="93"/>
    </row>
    <row r="1461" spans="8:9" x14ac:dyDescent="0.25">
      <c r="H1461" s="93"/>
      <c r="I1461" s="93"/>
    </row>
    <row r="1462" spans="8:9" x14ac:dyDescent="0.25">
      <c r="H1462" s="93"/>
      <c r="I1462" s="93"/>
    </row>
    <row r="1463" spans="8:9" x14ac:dyDescent="0.25">
      <c r="H1463" s="93"/>
      <c r="I1463" s="93"/>
    </row>
    <row r="1464" spans="8:9" x14ac:dyDescent="0.25">
      <c r="H1464" s="93"/>
      <c r="I1464" s="93"/>
    </row>
    <row r="1465" spans="8:9" x14ac:dyDescent="0.25">
      <c r="H1465" s="93"/>
      <c r="I1465" s="93"/>
    </row>
    <row r="1466" spans="8:9" x14ac:dyDescent="0.25">
      <c r="H1466" s="93"/>
      <c r="I1466" s="93"/>
    </row>
    <row r="1467" spans="8:9" x14ac:dyDescent="0.25">
      <c r="H1467" s="93"/>
      <c r="I1467" s="93"/>
    </row>
    <row r="1468" spans="8:9" x14ac:dyDescent="0.25">
      <c r="H1468" s="93"/>
      <c r="I1468" s="93"/>
    </row>
    <row r="1469" spans="8:9" x14ac:dyDescent="0.25">
      <c r="H1469" s="93"/>
      <c r="I1469" s="93"/>
    </row>
    <row r="1470" spans="8:9" x14ac:dyDescent="0.25">
      <c r="H1470" s="93"/>
      <c r="I1470" s="93"/>
    </row>
    <row r="1471" spans="8:9" x14ac:dyDescent="0.25">
      <c r="H1471" s="93"/>
      <c r="I1471" s="93"/>
    </row>
    <row r="1472" spans="8:9" x14ac:dyDescent="0.25">
      <c r="H1472" s="93"/>
      <c r="I1472" s="93"/>
    </row>
    <row r="1473" spans="8:9" x14ac:dyDescent="0.25">
      <c r="H1473" s="93"/>
      <c r="I1473" s="93"/>
    </row>
    <row r="1474" spans="8:9" x14ac:dyDescent="0.25">
      <c r="H1474" s="93"/>
      <c r="I1474" s="93"/>
    </row>
    <row r="1475" spans="8:9" x14ac:dyDescent="0.25">
      <c r="H1475" s="93"/>
      <c r="I1475" s="93"/>
    </row>
    <row r="1476" spans="8:9" x14ac:dyDescent="0.25">
      <c r="H1476" s="93"/>
      <c r="I1476" s="93"/>
    </row>
    <row r="1477" spans="8:9" x14ac:dyDescent="0.25">
      <c r="H1477" s="93"/>
      <c r="I1477" s="93"/>
    </row>
    <row r="1478" spans="8:9" x14ac:dyDescent="0.25">
      <c r="H1478" s="93"/>
      <c r="I1478" s="93"/>
    </row>
    <row r="1479" spans="8:9" x14ac:dyDescent="0.25">
      <c r="H1479" s="93"/>
      <c r="I1479" s="93"/>
    </row>
    <row r="1480" spans="8:9" x14ac:dyDescent="0.25">
      <c r="H1480" s="93"/>
      <c r="I1480" s="93"/>
    </row>
    <row r="1481" spans="8:9" x14ac:dyDescent="0.25">
      <c r="H1481" s="93"/>
      <c r="I1481" s="93"/>
    </row>
    <row r="1482" spans="8:9" x14ac:dyDescent="0.25">
      <c r="H1482" s="93"/>
      <c r="I1482" s="93"/>
    </row>
    <row r="1483" spans="8:9" x14ac:dyDescent="0.25">
      <c r="H1483" s="93"/>
      <c r="I1483" s="93"/>
    </row>
    <row r="1484" spans="8:9" x14ac:dyDescent="0.25">
      <c r="H1484" s="93"/>
      <c r="I1484" s="93"/>
    </row>
    <row r="1485" spans="8:9" x14ac:dyDescent="0.25">
      <c r="H1485" s="93"/>
      <c r="I1485" s="93"/>
    </row>
    <row r="1486" spans="8:9" x14ac:dyDescent="0.25">
      <c r="H1486" s="93"/>
      <c r="I1486" s="93"/>
    </row>
  </sheetData>
  <autoFilter ref="A10:M406"/>
  <mergeCells count="1">
    <mergeCell ref="B9:G9"/>
  </mergeCells>
  <phoneticPr fontId="8" type="noConversion"/>
  <pageMargins left="0.31496062992125984" right="0.31496062992125984" top="0" bottom="0" header="0.31496062992125984" footer="0.31496062992125984"/>
  <pageSetup paperSize="9" scale="94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2021-11-15T00:16:01Z</cp:lastPrinted>
  <dcterms:created xsi:type="dcterms:W3CDTF">2016-11-10T08:49:49Z</dcterms:created>
  <dcterms:modified xsi:type="dcterms:W3CDTF">2021-11-15T00:17:44Z</dcterms:modified>
</cp:coreProperties>
</file>